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8415" windowHeight="369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calcPr fullCalcOnLoad="1"/>
</workbook>
</file>

<file path=xl/sharedStrings.xml><?xml version="1.0" encoding="utf-8"?>
<sst xmlns="http://schemas.openxmlformats.org/spreadsheetml/2006/main" count="247" uniqueCount="126">
  <si>
    <t>REDIFFUSION BERHAD</t>
  </si>
  <si>
    <t>(Incorporated in Malaysia)</t>
  </si>
  <si>
    <t>RM'000</t>
  </si>
  <si>
    <t>3.</t>
  </si>
  <si>
    <t>4.</t>
  </si>
  <si>
    <t>5.</t>
  </si>
  <si>
    <t>6.</t>
  </si>
  <si>
    <t>7.</t>
  </si>
  <si>
    <t>8.</t>
  </si>
  <si>
    <t>9.</t>
  </si>
  <si>
    <t>10.</t>
  </si>
  <si>
    <t>11.</t>
  </si>
  <si>
    <t>12.</t>
  </si>
  <si>
    <t>QUARTERLY GROUP RESULT ANNOUNCEMENT</t>
  </si>
  <si>
    <t>(The figures have not been audited)</t>
  </si>
  <si>
    <t>CURRENT</t>
  </si>
  <si>
    <t>YEAR</t>
  </si>
  <si>
    <t>PRECEDING YEAR</t>
  </si>
  <si>
    <t>CORRESPONDING</t>
  </si>
  <si>
    <t xml:space="preserve">CURRENT </t>
  </si>
  <si>
    <t>TODATE</t>
  </si>
  <si>
    <t>PERIOD</t>
  </si>
  <si>
    <t>INDIVIDUAL QUARTER</t>
  </si>
  <si>
    <t>(a)</t>
  </si>
  <si>
    <t>Turnover</t>
  </si>
  <si>
    <t>(b)</t>
  </si>
  <si>
    <t>Investment income</t>
  </si>
  <si>
    <t>(c)</t>
  </si>
  <si>
    <t>Other income including interest income</t>
  </si>
  <si>
    <t>Operating profit/(loss) before interest</t>
  </si>
  <si>
    <t>amortization, exceptional items, income</t>
  </si>
  <si>
    <t>tax, minority interests and extraordinary</t>
  </si>
  <si>
    <t>items</t>
  </si>
  <si>
    <t>Less interest on borrowings</t>
  </si>
  <si>
    <t>Less depreciation and amortization</t>
  </si>
  <si>
    <t>(d)</t>
  </si>
  <si>
    <t>Exceptional items</t>
  </si>
  <si>
    <t>(e)</t>
  </si>
  <si>
    <t>Operating profit/(loss) after</t>
  </si>
  <si>
    <t>interest on borrowings, depreciation and</t>
  </si>
  <si>
    <t xml:space="preserve">on borrowings, depreciation and </t>
  </si>
  <si>
    <t>amortization and exceptional items but</t>
  </si>
  <si>
    <t>before income tax, minority interests and</t>
  </si>
  <si>
    <t>extraordinary items</t>
  </si>
  <si>
    <t>(f)</t>
  </si>
  <si>
    <t>Share in the results of associated</t>
  </si>
  <si>
    <t>companies</t>
  </si>
  <si>
    <t>(g)</t>
  </si>
  <si>
    <t>Profit/(loss) before taxation,</t>
  </si>
  <si>
    <t>minority interests and</t>
  </si>
  <si>
    <t>(h)</t>
  </si>
  <si>
    <t>(i)</t>
  </si>
  <si>
    <t>(i)  Profit/(loss) after taxation, before</t>
  </si>
  <si>
    <t>(ii)  Less minority interests</t>
  </si>
  <si>
    <t>(j)</t>
  </si>
  <si>
    <t>Profit/(loss) after taxation</t>
  </si>
  <si>
    <t>attributable to members of the company</t>
  </si>
  <si>
    <t>(Company No. 2444-M)</t>
  </si>
  <si>
    <t>(k)</t>
  </si>
  <si>
    <t>(iii)   Extraordinary items attributable</t>
  </si>
  <si>
    <t xml:space="preserve">       to members of the company</t>
  </si>
  <si>
    <t>(i)    Extraordinary items</t>
  </si>
  <si>
    <t>(ii)    Less minority interests</t>
  </si>
  <si>
    <t>(l)</t>
  </si>
  <si>
    <t xml:space="preserve">Profit/(loss) after taxation and </t>
  </si>
  <si>
    <t xml:space="preserve">extraordinary items attributable to </t>
  </si>
  <si>
    <t>Earnings per share based on 2(j)</t>
  </si>
  <si>
    <t>for preference dividends, if any:-</t>
  </si>
  <si>
    <t>Net tangible assets per share (RM)</t>
  </si>
  <si>
    <t>Dividend per share (sen)</t>
  </si>
  <si>
    <t>Dividend description</t>
  </si>
  <si>
    <t>members of the company</t>
  </si>
  <si>
    <t>above after deducting any provision</t>
  </si>
  <si>
    <t>AS AT</t>
  </si>
  <si>
    <t>END OF</t>
  </si>
  <si>
    <t>PRECEDING</t>
  </si>
  <si>
    <t>YEAR END</t>
  </si>
  <si>
    <t>1.</t>
  </si>
  <si>
    <t>Fixed Assets</t>
  </si>
  <si>
    <t>2.</t>
  </si>
  <si>
    <t>Investment in Associated Companies</t>
  </si>
  <si>
    <t>Long Term Investments</t>
  </si>
  <si>
    <t>Intangible Assets</t>
  </si>
  <si>
    <t>Current Assets</t>
  </si>
  <si>
    <t>Current Liabilities</t>
  </si>
  <si>
    <t>Net Current Assets/(Liabilities)</t>
  </si>
  <si>
    <t>Total Shareholders' Funds</t>
  </si>
  <si>
    <t>Other Long Term Liabilities</t>
  </si>
  <si>
    <t>Net tangible assets per share (sen)</t>
  </si>
  <si>
    <t>CONSOLIDATED BALANCE SHEET</t>
  </si>
  <si>
    <t>Total Current Assets</t>
  </si>
  <si>
    <t>Total Current Liabilities</t>
  </si>
  <si>
    <t xml:space="preserve">      shares - sen]</t>
  </si>
  <si>
    <t xml:space="preserve">      ordinary shares - sen]</t>
  </si>
  <si>
    <t xml:space="preserve">     deducting minority interests </t>
  </si>
  <si>
    <t xml:space="preserve">              CUMULATIVE QUARTER</t>
  </si>
  <si>
    <t>FINACIAL</t>
  </si>
  <si>
    <t xml:space="preserve">     Trade debtors</t>
  </si>
  <si>
    <t xml:space="preserve">     Marketable securities</t>
  </si>
  <si>
    <t xml:space="preserve">     Short term placements</t>
  </si>
  <si>
    <t xml:space="preserve">     Cash and bank balances</t>
  </si>
  <si>
    <t xml:space="preserve">     Other debtors and prepayment</t>
  </si>
  <si>
    <t xml:space="preserve">     Short term borrowings</t>
  </si>
  <si>
    <t xml:space="preserve">     Trade creditors</t>
  </si>
  <si>
    <t xml:space="preserve">     Other creditors and accurals</t>
  </si>
  <si>
    <t xml:space="preserve">     Hire purchase creditors</t>
  </si>
  <si>
    <t xml:space="preserve">     Provision for taxation</t>
  </si>
  <si>
    <t>Shareholders' funds</t>
  </si>
  <si>
    <t xml:space="preserve">    Share capital</t>
  </si>
  <si>
    <t xml:space="preserve">    Reserves</t>
  </si>
  <si>
    <t xml:space="preserve">    Accumulated losses carried forward</t>
  </si>
  <si>
    <t>Minority Interests</t>
  </si>
  <si>
    <t>31.03.2000</t>
  </si>
  <si>
    <t>(i)   Basic [based on 2001 : 18,675,000</t>
  </si>
  <si>
    <t xml:space="preserve">      (2000 : 18,675,000) ordinary</t>
  </si>
  <si>
    <t>(ii)  Fully diluted [based on 2001 :</t>
  </si>
  <si>
    <t xml:space="preserve">      18,675,000 (2000 : 18,675,000)</t>
  </si>
  <si>
    <t>Long Term Borrowings</t>
  </si>
  <si>
    <t xml:space="preserve">  QUARTER</t>
  </si>
  <si>
    <t xml:space="preserve">- </t>
  </si>
  <si>
    <t xml:space="preserve">====== </t>
  </si>
  <si>
    <t xml:space="preserve">----------- </t>
  </si>
  <si>
    <t>Taxation</t>
  </si>
  <si>
    <t>3RD QUARTER</t>
  </si>
  <si>
    <t>31.12.1999</t>
  </si>
  <si>
    <t>31.12.2000</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</si>
</sst>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0.000%"/>
    <numFmt numFmtId="176" formatCode="#,##0.0"/>
    <numFmt numFmtId="177" formatCode="0.00_ ;\-0.00\ "/>
    <numFmt numFmtId="178" formatCode="0_ ;\-0\ "/>
    <numFmt numFmtId="179" formatCode="0.0"/>
    <numFmt numFmtId="180" formatCode="&quot;Yes&quot;;&quot;Yes&quot;;&quot;No&quot;"/>
    <numFmt numFmtId="181" formatCode="&quot;True&quot;;&quot;True&quot;;&quot;False&quot;"/>
    <numFmt numFmtId="182" formatCode="&quot;On&quot;;&quot;On&quot;;&quot;Off&quot;"/>
    <numFmt numFmtId="183" formatCode="_(* #,##0.0_);_(* \(#,##0.0\);_(* &quot;-&quot;?_);_(@_)"/>
  </numFmts>
  <fonts count="13">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b/>
      <sz val="12"/>
      <name val="Arial"/>
      <family val="2"/>
    </font>
    <font>
      <b/>
      <sz val="11"/>
      <name val="Arial"/>
      <family val="2"/>
    </font>
    <font>
      <b/>
      <sz val="8"/>
      <name val="Arial"/>
      <family val="2"/>
    </font>
    <font>
      <b/>
      <sz val="9"/>
      <name val="Arial"/>
      <family val="2"/>
    </font>
    <font>
      <b/>
      <i/>
      <sz val="9"/>
      <name val="Arial"/>
      <family val="2"/>
    </font>
    <font>
      <u val="single"/>
      <sz val="10"/>
      <color indexed="12"/>
      <name val="Arial"/>
      <family val="0"/>
    </font>
    <font>
      <u val="single"/>
      <sz val="10"/>
      <color indexed="36"/>
      <name val="Arial"/>
      <family val="0"/>
    </font>
  </fonts>
  <fills count="2">
    <fill>
      <patternFill/>
    </fill>
    <fill>
      <patternFill patternType="gray125"/>
    </fill>
  </fills>
  <borders count="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46">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173" fontId="4" fillId="0" borderId="0" xfId="15" applyNumberFormat="1" applyFont="1" applyAlignment="1">
      <alignment/>
    </xf>
    <xf numFmtId="0" fontId="0" fillId="0" borderId="0" xfId="0" applyAlignment="1">
      <alignment horizontal="left"/>
    </xf>
    <xf numFmtId="0" fontId="5" fillId="0" borderId="0" xfId="0" applyFont="1" applyAlignment="1">
      <alignment/>
    </xf>
    <xf numFmtId="0" fontId="5" fillId="0" borderId="0" xfId="0" applyFont="1" applyAlignment="1">
      <alignment/>
    </xf>
    <xf numFmtId="173" fontId="5" fillId="0" borderId="0" xfId="15" applyNumberFormat="1" applyFont="1" applyAlignment="1">
      <alignment/>
    </xf>
    <xf numFmtId="0" fontId="5" fillId="0" borderId="0" xfId="0" applyFont="1" applyBorder="1" applyAlignment="1">
      <alignment/>
    </xf>
    <xf numFmtId="3" fontId="5" fillId="0" borderId="0" xfId="0" applyNumberFormat="1" applyFont="1" applyBorder="1" applyAlignment="1">
      <alignment/>
    </xf>
    <xf numFmtId="3" fontId="5" fillId="0" borderId="0" xfId="0" applyNumberFormat="1" applyFont="1" applyBorder="1" applyAlignment="1" quotePrefix="1">
      <alignment horizontal="center"/>
    </xf>
    <xf numFmtId="3" fontId="5" fillId="0" borderId="0" xfId="0" applyNumberFormat="1" applyFont="1" applyBorder="1" applyAlignment="1" quotePrefix="1">
      <alignment horizontal="right"/>
    </xf>
    <xf numFmtId="173" fontId="5" fillId="0" borderId="0" xfId="15" applyNumberFormat="1" applyFont="1" applyBorder="1" applyAlignment="1" quotePrefix="1">
      <alignment/>
    </xf>
    <xf numFmtId="3" fontId="5" fillId="0" borderId="0" xfId="0" applyNumberFormat="1" applyFont="1" applyBorder="1" applyAlignment="1" quotePrefix="1">
      <alignment/>
    </xf>
    <xf numFmtId="9" fontId="5" fillId="0" borderId="0" xfId="0" applyNumberFormat="1" applyFont="1" applyAlignment="1">
      <alignment/>
    </xf>
    <xf numFmtId="3" fontId="5" fillId="0" borderId="0" xfId="0" applyNumberFormat="1" applyFont="1" applyAlignment="1" quotePrefix="1">
      <alignment/>
    </xf>
    <xf numFmtId="3" fontId="5" fillId="0" borderId="0" xfId="0" applyNumberFormat="1" applyFont="1" applyAlignment="1">
      <alignment/>
    </xf>
    <xf numFmtId="173" fontId="5" fillId="0" borderId="0" xfId="15" applyNumberFormat="1" applyFont="1" applyAlignment="1">
      <alignment/>
    </xf>
    <xf numFmtId="0" fontId="5" fillId="0" borderId="0" xfId="0" applyFont="1" applyAlignment="1">
      <alignment horizontal="right"/>
    </xf>
    <xf numFmtId="0" fontId="5" fillId="0" borderId="0" xfId="0" applyFont="1" applyAlignment="1" quotePrefix="1">
      <alignment horizontal="right"/>
    </xf>
    <xf numFmtId="173" fontId="5" fillId="0" borderId="0" xfId="15" applyNumberFormat="1" applyFont="1" applyAlignment="1">
      <alignment horizontal="right"/>
    </xf>
    <xf numFmtId="169" fontId="5" fillId="0" borderId="0" xfId="0" applyNumberFormat="1" applyFont="1" applyAlignment="1">
      <alignment/>
    </xf>
    <xf numFmtId="37" fontId="5" fillId="0" borderId="0" xfId="0" applyNumberFormat="1" applyFont="1" applyAlignment="1">
      <alignment/>
    </xf>
    <xf numFmtId="0" fontId="5" fillId="0" borderId="0" xfId="0" applyFont="1" applyAlignment="1" quotePrefix="1">
      <alignment horizontal="left"/>
    </xf>
    <xf numFmtId="0" fontId="5" fillId="0" borderId="0" xfId="0" applyFont="1" applyAlignment="1">
      <alignment horizontal="left"/>
    </xf>
    <xf numFmtId="0" fontId="4" fillId="0" borderId="0" xfId="0" applyFont="1" applyAlignment="1">
      <alignment horizontal="left"/>
    </xf>
    <xf numFmtId="1" fontId="5" fillId="0" borderId="0" xfId="15" applyNumberFormat="1" applyFont="1" applyAlignment="1" quotePrefix="1">
      <alignment horizontal="right"/>
    </xf>
    <xf numFmtId="173" fontId="5" fillId="0" borderId="0" xfId="15" applyNumberFormat="1" applyFont="1" applyAlignment="1" quotePrefix="1">
      <alignment horizontal="right"/>
    </xf>
    <xf numFmtId="173" fontId="5" fillId="0" borderId="0" xfId="15" applyNumberFormat="1" applyFont="1" applyAlignment="1">
      <alignment horizontal="centerContinuous"/>
    </xf>
    <xf numFmtId="173" fontId="0" fillId="0" borderId="0" xfId="15" applyNumberFormat="1" applyFont="1" applyBorder="1" applyAlignment="1" quotePrefix="1">
      <alignment horizontal="right"/>
    </xf>
    <xf numFmtId="172" fontId="4" fillId="0" borderId="0" xfId="15" applyNumberFormat="1" applyFont="1" applyAlignment="1">
      <alignment/>
    </xf>
    <xf numFmtId="1" fontId="5" fillId="0" borderId="0" xfId="0" applyNumberFormat="1" applyFont="1" applyAlignment="1" quotePrefix="1">
      <alignment horizontal="right"/>
    </xf>
    <xf numFmtId="1" fontId="5" fillId="0" borderId="0" xfId="0" applyNumberFormat="1" applyFont="1" applyAlignment="1">
      <alignment horizontal="right"/>
    </xf>
    <xf numFmtId="49" fontId="5" fillId="0" borderId="0" xfId="15" applyNumberFormat="1" applyFont="1" applyAlignment="1" quotePrefix="1">
      <alignment horizontal="right"/>
    </xf>
    <xf numFmtId="3" fontId="5" fillId="0" borderId="0" xfId="0" applyNumberFormat="1" applyFont="1" applyBorder="1" applyAlignment="1">
      <alignment horizontal="right"/>
    </xf>
    <xf numFmtId="9" fontId="5" fillId="0" borderId="0" xfId="0" applyNumberFormat="1" applyFont="1" applyAlignment="1">
      <alignment horizontal="right"/>
    </xf>
    <xf numFmtId="49" fontId="5" fillId="0" borderId="0" xfId="15" applyNumberFormat="1" applyFont="1" applyAlignment="1">
      <alignment horizontal="right"/>
    </xf>
    <xf numFmtId="49" fontId="5" fillId="0" borderId="0" xfId="0" applyNumberFormat="1" applyFont="1" applyAlignment="1">
      <alignment horizontal="right"/>
    </xf>
    <xf numFmtId="49" fontId="5" fillId="0" borderId="0" xfId="15" applyNumberFormat="1" applyFont="1" applyBorder="1" applyAlignment="1">
      <alignment horizontal="right"/>
    </xf>
    <xf numFmtId="0" fontId="4" fillId="0" borderId="0" xfId="0" applyFont="1" applyAlignment="1" quotePrefix="1">
      <alignment horizontal="right"/>
    </xf>
    <xf numFmtId="173" fontId="4" fillId="0" borderId="0" xfId="0" applyNumberFormat="1" applyFont="1" applyAlignment="1">
      <alignment/>
    </xf>
    <xf numFmtId="0" fontId="4" fillId="0" borderId="1" xfId="0" applyFont="1" applyBorder="1" applyAlignment="1" quotePrefix="1">
      <alignment horizontal="right"/>
    </xf>
    <xf numFmtId="0" fontId="4" fillId="0" borderId="1" xfId="0" applyFont="1" applyBorder="1" applyAlignment="1">
      <alignment/>
    </xf>
    <xf numFmtId="173" fontId="4" fillId="0" borderId="1" xfId="15" applyNumberFormat="1" applyFont="1" applyBorder="1" applyAlignment="1">
      <alignment/>
    </xf>
    <xf numFmtId="173" fontId="4" fillId="0" borderId="1" xfId="0" applyNumberFormat="1" applyFont="1" applyBorder="1" applyAlignment="1">
      <alignment/>
    </xf>
    <xf numFmtId="0" fontId="4" fillId="0" borderId="2" xfId="0" applyFont="1" applyBorder="1" applyAlignment="1" quotePrefix="1">
      <alignment horizontal="right"/>
    </xf>
    <xf numFmtId="0" fontId="4" fillId="0" borderId="0" xfId="0" applyFont="1" applyAlignment="1" quotePrefix="1">
      <alignment horizontal="left"/>
    </xf>
    <xf numFmtId="173" fontId="4" fillId="0" borderId="0" xfId="15" applyNumberFormat="1" applyFont="1" applyBorder="1" applyAlignment="1">
      <alignment/>
    </xf>
    <xf numFmtId="0" fontId="4" fillId="0" borderId="0" xfId="0" applyFont="1" applyBorder="1" applyAlignment="1" quotePrefix="1">
      <alignment horizontal="right"/>
    </xf>
    <xf numFmtId="0" fontId="4" fillId="0" borderId="0" xfId="0" applyFont="1" applyBorder="1" applyAlignment="1">
      <alignment/>
    </xf>
    <xf numFmtId="173" fontId="4" fillId="0" borderId="0" xfId="15" applyNumberFormat="1" applyFont="1" applyBorder="1" applyAlignment="1" quotePrefix="1">
      <alignment horizontal="right"/>
    </xf>
    <xf numFmtId="0" fontId="0" fillId="0" borderId="0" xfId="0" applyBorder="1" applyAlignment="1">
      <alignment/>
    </xf>
    <xf numFmtId="0" fontId="0" fillId="0" borderId="0" xfId="0" applyBorder="1" applyAlignment="1">
      <alignment horizontal="left"/>
    </xf>
    <xf numFmtId="0" fontId="4" fillId="0" borderId="0" xfId="0" applyFont="1" applyBorder="1" applyAlignment="1">
      <alignment horizontal="centerContinuous"/>
    </xf>
    <xf numFmtId="0" fontId="0" fillId="0" borderId="0" xfId="0" applyBorder="1" applyAlignment="1">
      <alignment horizontal="centerContinuous"/>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quotePrefix="1">
      <alignment horizontal="centerContinuous"/>
    </xf>
    <xf numFmtId="3" fontId="0" fillId="0" borderId="0" xfId="0" applyNumberFormat="1" applyFont="1" applyBorder="1" applyAlignment="1">
      <alignment horizontal="center"/>
    </xf>
    <xf numFmtId="3" fontId="4" fillId="0" borderId="0" xfId="0" applyNumberFormat="1" applyFont="1" applyBorder="1" applyAlignment="1">
      <alignment/>
    </xf>
    <xf numFmtId="0" fontId="0" fillId="0" borderId="0" xfId="0" applyFont="1" applyBorder="1" applyAlignment="1" quotePrefix="1">
      <alignment/>
    </xf>
    <xf numFmtId="3" fontId="4" fillId="0" borderId="0" xfId="0" applyNumberFormat="1" applyFont="1" applyBorder="1" applyAlignment="1" quotePrefix="1">
      <alignment/>
    </xf>
    <xf numFmtId="173" fontId="0" fillId="0" borderId="0" xfId="15" applyNumberFormat="1" applyFont="1" applyBorder="1" applyAlignment="1">
      <alignment horizontal="center"/>
    </xf>
    <xf numFmtId="173" fontId="0" fillId="0" borderId="0" xfId="15" applyNumberFormat="1" applyFont="1" applyBorder="1" applyAlignment="1" quotePrefix="1">
      <alignment/>
    </xf>
    <xf numFmtId="0" fontId="4" fillId="0" borderId="0" xfId="0" applyFont="1" applyBorder="1" applyAlignment="1" quotePrefix="1">
      <alignment/>
    </xf>
    <xf numFmtId="173" fontId="0" fillId="0" borderId="0" xfId="15" applyNumberFormat="1" applyFont="1" applyBorder="1" applyAlignment="1">
      <alignment/>
    </xf>
    <xf numFmtId="0" fontId="0" fillId="0" borderId="0" xfId="0" applyFont="1" applyBorder="1" applyAlignment="1">
      <alignment horizontal="right"/>
    </xf>
    <xf numFmtId="9" fontId="4" fillId="0" borderId="0" xfId="0" applyNumberFormat="1" applyFont="1" applyBorder="1" applyAlignment="1">
      <alignment/>
    </xf>
    <xf numFmtId="174" fontId="4" fillId="0" borderId="0" xfId="0" applyNumberFormat="1" applyFont="1" applyBorder="1" applyAlignment="1">
      <alignment/>
    </xf>
    <xf numFmtId="172" fontId="0" fillId="0" borderId="0" xfId="15" applyNumberFormat="1" applyFont="1" applyBorder="1" applyAlignment="1">
      <alignment/>
    </xf>
    <xf numFmtId="172" fontId="0" fillId="0" borderId="0" xfId="0" applyNumberFormat="1" applyFont="1" applyBorder="1" applyAlignment="1">
      <alignment/>
    </xf>
    <xf numFmtId="173" fontId="0" fillId="0" borderId="0" xfId="15" applyNumberFormat="1" applyBorder="1" applyAlignment="1">
      <alignment/>
    </xf>
    <xf numFmtId="169" fontId="4" fillId="0" borderId="0" xfId="0" applyNumberFormat="1" applyFont="1" applyAlignment="1">
      <alignment horizontal="right"/>
    </xf>
    <xf numFmtId="37" fontId="4" fillId="0" borderId="0" xfId="0" applyNumberFormat="1" applyFont="1" applyAlignment="1">
      <alignment/>
    </xf>
    <xf numFmtId="3" fontId="4" fillId="0" borderId="0" xfId="0" applyNumberFormat="1" applyFont="1" applyAlignment="1">
      <alignment horizontal="right"/>
    </xf>
    <xf numFmtId="0" fontId="4" fillId="0" borderId="0" xfId="0" applyFont="1" applyAlignment="1">
      <alignment horizontal="right"/>
    </xf>
    <xf numFmtId="0" fontId="4" fillId="0" borderId="0" xfId="0" applyFont="1" applyAlignment="1">
      <alignment horizontal="center"/>
    </xf>
    <xf numFmtId="49" fontId="4" fillId="0" borderId="0" xfId="15" applyNumberFormat="1" applyFont="1" applyAlignment="1">
      <alignment horizontal="right"/>
    </xf>
    <xf numFmtId="3" fontId="4" fillId="0" borderId="0" xfId="0" applyNumberFormat="1" applyFont="1" applyBorder="1" applyAlignment="1">
      <alignment horizontal="right"/>
    </xf>
    <xf numFmtId="173" fontId="4" fillId="0" borderId="0" xfId="15" applyNumberFormat="1" applyFont="1" applyAlignment="1">
      <alignment horizontal="right"/>
    </xf>
    <xf numFmtId="1" fontId="4" fillId="0" borderId="0" xfId="0" applyNumberFormat="1" applyFont="1" applyAlignment="1" quotePrefix="1">
      <alignment horizontal="right"/>
    </xf>
    <xf numFmtId="173" fontId="4" fillId="0" borderId="0" xfId="15" applyNumberFormat="1" applyFont="1" applyAlignment="1" quotePrefix="1">
      <alignment horizontal="right"/>
    </xf>
    <xf numFmtId="3" fontId="4" fillId="0" borderId="0" xfId="0" applyNumberFormat="1" applyFont="1" applyAlignment="1">
      <alignment horizontal="left"/>
    </xf>
    <xf numFmtId="49" fontId="4" fillId="0" borderId="0" xfId="15" applyNumberFormat="1" applyFont="1" applyAlignment="1" quotePrefix="1">
      <alignment horizontal="right"/>
    </xf>
    <xf numFmtId="173" fontId="4" fillId="0" borderId="3" xfId="15" applyNumberFormat="1" applyFont="1" applyBorder="1" applyAlignment="1">
      <alignment horizontal="left"/>
    </xf>
    <xf numFmtId="173" fontId="4" fillId="0" borderId="1" xfId="15" applyNumberFormat="1" applyFont="1" applyBorder="1" applyAlignment="1">
      <alignment horizontal="left"/>
    </xf>
    <xf numFmtId="3" fontId="4" fillId="0" borderId="0" xfId="0" applyNumberFormat="1" applyFont="1" applyAlignment="1">
      <alignment/>
    </xf>
    <xf numFmtId="173" fontId="4" fillId="0" borderId="0" xfId="15" applyNumberFormat="1" applyFont="1" applyAlignment="1">
      <alignment horizontal="left"/>
    </xf>
    <xf numFmtId="1" fontId="4" fillId="0" borderId="0" xfId="15" applyNumberFormat="1" applyFont="1" applyAlignment="1" quotePrefix="1">
      <alignment horizontal="right"/>
    </xf>
    <xf numFmtId="173" fontId="4" fillId="0" borderId="0" xfId="15" applyNumberFormat="1" applyFont="1" applyAlignment="1" quotePrefix="1">
      <alignment horizontal="left"/>
    </xf>
    <xf numFmtId="3" fontId="4" fillId="0" borderId="0" xfId="0" applyNumberFormat="1" applyFont="1" applyAlignment="1" quotePrefix="1">
      <alignment horizontal="right"/>
    </xf>
    <xf numFmtId="1" fontId="4" fillId="0" borderId="0" xfId="15" applyNumberFormat="1" applyFont="1" applyAlignment="1">
      <alignment/>
    </xf>
    <xf numFmtId="3" fontId="4" fillId="0" borderId="0" xfId="0" applyNumberFormat="1" applyFont="1" applyBorder="1" applyAlignment="1">
      <alignment horizontal="left"/>
    </xf>
    <xf numFmtId="0" fontId="4" fillId="0" borderId="0" xfId="0" applyFont="1" applyBorder="1" applyAlignment="1" quotePrefix="1">
      <alignment horizontal="left"/>
    </xf>
    <xf numFmtId="3" fontId="4" fillId="0" borderId="0" xfId="0" applyNumberFormat="1" applyFont="1" applyBorder="1" applyAlignment="1" quotePrefix="1">
      <alignment horizontal="right"/>
    </xf>
    <xf numFmtId="3" fontId="4" fillId="0" borderId="0" xfId="15" applyNumberFormat="1" applyFont="1" applyBorder="1" applyAlignment="1" quotePrefix="1">
      <alignment horizontal="right"/>
    </xf>
    <xf numFmtId="1" fontId="4" fillId="0" borderId="0" xfId="15" applyNumberFormat="1" applyFont="1" applyBorder="1" applyAlignment="1" quotePrefix="1">
      <alignment horizontal="left"/>
    </xf>
    <xf numFmtId="1" fontId="4" fillId="0" borderId="0" xfId="15" applyNumberFormat="1" applyFont="1" applyBorder="1" applyAlignment="1">
      <alignment/>
    </xf>
    <xf numFmtId="0" fontId="4" fillId="0" borderId="0" xfId="0" applyFont="1" applyBorder="1" applyAlignment="1">
      <alignment horizontal="left"/>
    </xf>
    <xf numFmtId="49" fontId="4" fillId="0" borderId="0" xfId="15" applyNumberFormat="1" applyFont="1" applyBorder="1" applyAlignment="1">
      <alignment/>
    </xf>
    <xf numFmtId="1" fontId="4" fillId="0" borderId="0" xfId="15" applyNumberFormat="1" applyFont="1" applyBorder="1" applyAlignment="1" quotePrefix="1">
      <alignment horizontal="right"/>
    </xf>
    <xf numFmtId="1" fontId="4" fillId="0" borderId="0" xfId="15" applyNumberFormat="1" applyFont="1" applyBorder="1" applyAlignment="1">
      <alignment horizontal="right"/>
    </xf>
    <xf numFmtId="173" fontId="4" fillId="0" borderId="0" xfId="15" applyNumberFormat="1" applyFont="1" applyBorder="1" applyAlignment="1" quotePrefix="1">
      <alignment horizontal="left"/>
    </xf>
    <xf numFmtId="173" fontId="4" fillId="0" borderId="0" xfId="15" applyNumberFormat="1" applyFont="1" applyBorder="1" applyAlignment="1">
      <alignment horizontal="left"/>
    </xf>
    <xf numFmtId="49" fontId="4" fillId="0" borderId="0" xfId="15" applyNumberFormat="1" applyFont="1" applyBorder="1" applyAlignment="1">
      <alignment horizontal="left"/>
    </xf>
    <xf numFmtId="173" fontId="4" fillId="0" borderId="0" xfId="15" applyNumberFormat="1" applyFont="1" applyBorder="1" applyAlignment="1" quotePrefix="1">
      <alignment/>
    </xf>
    <xf numFmtId="49" fontId="4" fillId="0" borderId="0" xfId="15" applyNumberFormat="1" applyFont="1" applyBorder="1" applyAlignment="1">
      <alignment/>
    </xf>
    <xf numFmtId="173" fontId="4" fillId="0" borderId="0" xfId="15" applyNumberFormat="1" applyFont="1" applyBorder="1" applyAlignment="1">
      <alignment horizontal="right"/>
    </xf>
    <xf numFmtId="49" fontId="4" fillId="0" borderId="0" xfId="15" applyNumberFormat="1" applyFont="1" applyAlignment="1">
      <alignment/>
    </xf>
    <xf numFmtId="173" fontId="4" fillId="0" borderId="0" xfId="15" applyNumberFormat="1" applyFont="1" applyAlignment="1" quotePrefix="1">
      <alignment/>
    </xf>
    <xf numFmtId="3" fontId="4" fillId="0" borderId="0" xfId="0" applyNumberFormat="1" applyFont="1" applyAlignment="1" quotePrefix="1">
      <alignment/>
    </xf>
    <xf numFmtId="3" fontId="4" fillId="0" borderId="0" xfId="15" applyNumberFormat="1" applyFont="1" applyAlignment="1">
      <alignment/>
    </xf>
    <xf numFmtId="49" fontId="4" fillId="0" borderId="0" xfId="15" applyNumberFormat="1" applyFont="1" applyAlignment="1">
      <alignment horizontal="left"/>
    </xf>
    <xf numFmtId="49" fontId="4" fillId="0" borderId="0" xfId="0" applyNumberFormat="1" applyFont="1" applyAlignment="1">
      <alignment/>
    </xf>
    <xf numFmtId="49" fontId="4" fillId="0" borderId="0" xfId="0" applyNumberFormat="1" applyFont="1" applyAlignment="1">
      <alignment/>
    </xf>
    <xf numFmtId="9" fontId="4" fillId="0" borderId="0" xfId="0" applyNumberFormat="1" applyFont="1" applyAlignment="1">
      <alignment/>
    </xf>
    <xf numFmtId="173" fontId="4" fillId="0" borderId="0" xfId="15" applyNumberFormat="1" applyFont="1" applyAlignment="1">
      <alignment horizontal="centerContinuous"/>
    </xf>
    <xf numFmtId="1" fontId="4" fillId="0" borderId="0" xfId="0" applyNumberFormat="1" applyFont="1" applyAlignment="1">
      <alignment horizontal="right"/>
    </xf>
    <xf numFmtId="0" fontId="4" fillId="0" borderId="0" xfId="0" applyFont="1" applyAlignment="1">
      <alignment/>
    </xf>
    <xf numFmtId="2" fontId="4" fillId="0" borderId="0" xfId="0" applyNumberFormat="1" applyFont="1" applyAlignment="1">
      <alignment/>
    </xf>
    <xf numFmtId="173" fontId="4" fillId="0" borderId="0" xfId="15" applyNumberFormat="1" applyFont="1" applyAlignment="1" quotePrefix="1">
      <alignment horizontal="center"/>
    </xf>
    <xf numFmtId="173" fontId="4" fillId="0" borderId="0" xfId="15" applyNumberFormat="1" applyFont="1" applyAlignment="1">
      <alignment horizontal="center"/>
    </xf>
    <xf numFmtId="43" fontId="4" fillId="0" borderId="0" xfId="15" applyNumberFormat="1" applyFont="1" applyAlignment="1">
      <alignment horizontal="right"/>
    </xf>
    <xf numFmtId="43" fontId="4" fillId="0" borderId="0" xfId="15" applyNumberFormat="1" applyFont="1" applyAlignment="1">
      <alignment/>
    </xf>
    <xf numFmtId="37" fontId="4" fillId="0" borderId="0" xfId="0" applyNumberFormat="1" applyFont="1" applyAlignment="1">
      <alignment horizontal="right"/>
    </xf>
    <xf numFmtId="172" fontId="4" fillId="0" borderId="0" xfId="15" applyNumberFormat="1" applyFont="1" applyAlignment="1" quotePrefix="1">
      <alignment horizontal="right"/>
    </xf>
    <xf numFmtId="173" fontId="4" fillId="0" borderId="3" xfId="0" applyNumberFormat="1" applyFont="1" applyBorder="1" applyAlignment="1">
      <alignment horizontal="left"/>
    </xf>
    <xf numFmtId="172" fontId="4" fillId="0" borderId="0" xfId="0" applyNumberFormat="1" applyFont="1" applyAlignment="1">
      <alignment/>
    </xf>
    <xf numFmtId="173" fontId="4" fillId="0" borderId="0" xfId="0" applyNumberFormat="1" applyFont="1" applyAlignment="1" quotePrefix="1">
      <alignment horizontal="right"/>
    </xf>
    <xf numFmtId="173" fontId="4" fillId="0" borderId="1" xfId="0" applyNumberFormat="1" applyFont="1" applyBorder="1" applyAlignment="1" quotePrefix="1">
      <alignment horizontal="right"/>
    </xf>
    <xf numFmtId="43" fontId="4" fillId="0" borderId="0" xfId="15" applyFont="1" applyAlignment="1" quotePrefix="1">
      <alignment horizontal="right"/>
    </xf>
    <xf numFmtId="173" fontId="4" fillId="0" borderId="0" xfId="0" applyNumberFormat="1" applyFont="1" applyBorder="1" applyAlignment="1">
      <alignment horizontal="left"/>
    </xf>
    <xf numFmtId="172" fontId="4" fillId="0" borderId="0" xfId="0" applyNumberFormat="1" applyFont="1" applyAlignment="1" quotePrefix="1">
      <alignment horizontal="right"/>
    </xf>
    <xf numFmtId="43" fontId="4" fillId="0" borderId="0" xfId="0" applyNumberFormat="1" applyFont="1" applyAlignment="1" quotePrefix="1">
      <alignment horizontal="right"/>
    </xf>
    <xf numFmtId="0" fontId="10" fillId="0" borderId="0" xfId="0" applyFont="1" applyAlignment="1">
      <alignment horizontal="center"/>
    </xf>
    <xf numFmtId="0" fontId="1" fillId="0" borderId="0" xfId="0" applyFont="1" applyAlignment="1">
      <alignment horizontal="center"/>
    </xf>
    <xf numFmtId="0" fontId="0" fillId="0" borderId="0" xfId="0" applyFont="1" applyAlignment="1">
      <alignment horizontal="center"/>
    </xf>
    <xf numFmtId="0" fontId="5" fillId="0" borderId="0" xfId="0" applyFont="1" applyAlignment="1">
      <alignment horizontal="center"/>
    </xf>
    <xf numFmtId="43" fontId="8" fillId="0" borderId="0" xfId="15" applyFont="1" applyAlignment="1">
      <alignment horizontal="center"/>
    </xf>
    <xf numFmtId="0" fontId="8" fillId="0" borderId="0" xfId="0" applyFont="1" applyAlignment="1">
      <alignment horizontal="left"/>
    </xf>
    <xf numFmtId="0" fontId="6" fillId="0" borderId="0" xfId="0" applyFont="1" applyAlignment="1">
      <alignment horizontal="center"/>
    </xf>
    <xf numFmtId="43" fontId="8" fillId="0" borderId="0" xfId="15" applyFont="1" applyBorder="1" applyAlignment="1">
      <alignment horizontal="center"/>
    </xf>
    <xf numFmtId="0" fontId="9" fillId="0" borderId="0" xfId="0" applyFont="1" applyAlignment="1">
      <alignment horizontal="center"/>
    </xf>
    <xf numFmtId="0" fontId="7" fillId="0" borderId="0" xfId="0" applyFont="1" applyBorder="1" applyAlignment="1">
      <alignment horizontal="center"/>
    </xf>
    <xf numFmtId="0" fontId="1" fillId="0" borderId="0" xfId="0" applyFont="1" applyBorder="1" applyAlignment="1">
      <alignment horizontal="center"/>
    </xf>
    <xf numFmtId="0" fontId="4"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247650</xdr:colOff>
      <xdr:row>6</xdr:row>
      <xdr:rowOff>47625</xdr:rowOff>
    </xdr:from>
    <xdr:ext cx="66675" cy="200025"/>
    <xdr:sp>
      <xdr:nvSpPr>
        <xdr:cNvPr id="1" name="TextBox 2"/>
        <xdr:cNvSpPr txBox="1">
          <a:spLocks noChangeArrowheads="1"/>
        </xdr:cNvSpPr>
      </xdr:nvSpPr>
      <xdr:spPr>
        <a:xfrm>
          <a:off x="3771900" y="1066800"/>
          <a:ext cx="666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97</xdr:row>
      <xdr:rowOff>0</xdr:rowOff>
    </xdr:from>
    <xdr:to>
      <xdr:col>5</xdr:col>
      <xdr:colOff>495300</xdr:colOff>
      <xdr:row>97</xdr:row>
      <xdr:rowOff>0</xdr:rowOff>
    </xdr:to>
    <xdr:sp>
      <xdr:nvSpPr>
        <xdr:cNvPr id="2" name="TextBox 3"/>
        <xdr:cNvSpPr txBox="1">
          <a:spLocks noChangeArrowheads="1"/>
        </xdr:cNvSpPr>
      </xdr:nvSpPr>
      <xdr:spPr>
        <a:xfrm>
          <a:off x="219075" y="14735175"/>
          <a:ext cx="4781550"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There was no pre-acquisition profit included in the results of the Company and the Group.
</a:t>
          </a:r>
        </a:p>
      </xdr:txBody>
    </xdr:sp>
    <xdr:clientData/>
  </xdr:twoCellAnchor>
  <xdr:twoCellAnchor>
    <xdr:from>
      <xdr:col>1</xdr:col>
      <xdr:colOff>9525</xdr:colOff>
      <xdr:row>97</xdr:row>
      <xdr:rowOff>0</xdr:rowOff>
    </xdr:from>
    <xdr:to>
      <xdr:col>6</xdr:col>
      <xdr:colOff>0</xdr:colOff>
      <xdr:row>97</xdr:row>
      <xdr:rowOff>0</xdr:rowOff>
    </xdr:to>
    <xdr:sp>
      <xdr:nvSpPr>
        <xdr:cNvPr id="3" name="TextBox 4"/>
        <xdr:cNvSpPr txBox="1">
          <a:spLocks noChangeArrowheads="1"/>
        </xdr:cNvSpPr>
      </xdr:nvSpPr>
      <xdr:spPr>
        <a:xfrm>
          <a:off x="228600" y="14735175"/>
          <a:ext cx="5057775"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During the year, Rediffusion Berhad sold a property located at No. 4 &amp; 5, Jalan 1/10, 46000 Petaling Jaya for a cash consideration of RM270,000 realising a capital gain of RM57,000 and disposed a subsidiary viz. Arab-Malaysian Brand Management Sdn. Bhd. for RM2.00 cash incurring a loss of RM499,998.</a:t>
          </a:r>
        </a:p>
      </xdr:txBody>
    </xdr:sp>
    <xdr:clientData/>
  </xdr:twoCellAnchor>
  <xdr:twoCellAnchor>
    <xdr:from>
      <xdr:col>1</xdr:col>
      <xdr:colOff>9525</xdr:colOff>
      <xdr:row>97</xdr:row>
      <xdr:rowOff>0</xdr:rowOff>
    </xdr:from>
    <xdr:to>
      <xdr:col>6</xdr:col>
      <xdr:colOff>0</xdr:colOff>
      <xdr:row>97</xdr:row>
      <xdr:rowOff>0</xdr:rowOff>
    </xdr:to>
    <xdr:sp>
      <xdr:nvSpPr>
        <xdr:cNvPr id="4" name="TextBox 5"/>
        <xdr:cNvSpPr txBox="1">
          <a:spLocks noChangeArrowheads="1"/>
        </xdr:cNvSpPr>
      </xdr:nvSpPr>
      <xdr:spPr>
        <a:xfrm>
          <a:off x="228600" y="14735175"/>
          <a:ext cx="5057775"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Group turnover at RM32.456 million for the year under review was 15% lower than the previous year attributable mainly to the loss of revenue from the wired broadcasting business which ceased operation on 31st December, 1997.  As a result, without losses of the wired broadcasting business coupled with lower provision for value deminution on quoted share investment this year and assisted by various cost saving measures implemented during the year, the Group result improved to a pre-tax profit of RM987,000 for the year under review as against a pre-tax loss of RM417,000 last year.
</a:t>
          </a:r>
        </a:p>
      </xdr:txBody>
    </xdr:sp>
    <xdr:clientData/>
  </xdr:twoCellAnchor>
  <xdr:twoCellAnchor>
    <xdr:from>
      <xdr:col>0</xdr:col>
      <xdr:colOff>180975</xdr:colOff>
      <xdr:row>97</xdr:row>
      <xdr:rowOff>0</xdr:rowOff>
    </xdr:from>
    <xdr:to>
      <xdr:col>5</xdr:col>
      <xdr:colOff>495300</xdr:colOff>
      <xdr:row>97</xdr:row>
      <xdr:rowOff>0</xdr:rowOff>
    </xdr:to>
    <xdr:sp>
      <xdr:nvSpPr>
        <xdr:cNvPr id="5" name="TextBox 6"/>
        <xdr:cNvSpPr txBox="1">
          <a:spLocks noChangeArrowheads="1"/>
        </xdr:cNvSpPr>
      </xdr:nvSpPr>
      <xdr:spPr>
        <a:xfrm>
          <a:off x="180975" y="14735175"/>
          <a:ext cx="4819650"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It is evident that our economy is on its recovery path along with increasing investor and consumer confidence.  Barring unforseen circumstances, the Directors expect the Group to achieve better result for the current financial year.</a:t>
          </a:r>
        </a:p>
      </xdr:txBody>
    </xdr:sp>
    <xdr:clientData/>
  </xdr:twoCellAnchor>
  <xdr:twoCellAnchor>
    <xdr:from>
      <xdr:col>1</xdr:col>
      <xdr:colOff>9525</xdr:colOff>
      <xdr:row>97</xdr:row>
      <xdr:rowOff>0</xdr:rowOff>
    </xdr:from>
    <xdr:to>
      <xdr:col>5</xdr:col>
      <xdr:colOff>495300</xdr:colOff>
      <xdr:row>97</xdr:row>
      <xdr:rowOff>0</xdr:rowOff>
    </xdr:to>
    <xdr:sp>
      <xdr:nvSpPr>
        <xdr:cNvPr id="6" name="TextBox 7"/>
        <xdr:cNvSpPr txBox="1">
          <a:spLocks noChangeArrowheads="1"/>
        </xdr:cNvSpPr>
      </xdr:nvSpPr>
      <xdr:spPr>
        <a:xfrm>
          <a:off x="228600" y="14735175"/>
          <a:ext cx="4772025"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The Directors recognise the urgency and importance of Y2K compliance as year 2000 approaches.  Remedial actions where applicable, including procurement of Y2K compliance confirmation from suppliers are being taken to ensure all operations and information systems in the Group are Y2K compliant.  The Directors do not anticipate any material Y2K problems, whether financial or operational, towards a smooth transition into the new millennium.</a:t>
          </a:r>
        </a:p>
      </xdr:txBody>
    </xdr:sp>
    <xdr:clientData/>
  </xdr:twoCellAnchor>
  <xdr:twoCellAnchor>
    <xdr:from>
      <xdr:col>0</xdr:col>
      <xdr:colOff>180975</xdr:colOff>
      <xdr:row>97</xdr:row>
      <xdr:rowOff>0</xdr:rowOff>
    </xdr:from>
    <xdr:to>
      <xdr:col>5</xdr:col>
      <xdr:colOff>495300</xdr:colOff>
      <xdr:row>97</xdr:row>
      <xdr:rowOff>0</xdr:rowOff>
    </xdr:to>
    <xdr:sp>
      <xdr:nvSpPr>
        <xdr:cNvPr id="7" name="TextBox 8"/>
        <xdr:cNvSpPr txBox="1">
          <a:spLocks noChangeArrowheads="1"/>
        </xdr:cNvSpPr>
      </xdr:nvSpPr>
      <xdr:spPr>
        <a:xfrm>
          <a:off x="180975" y="14735175"/>
          <a:ext cx="4819650"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It is evident that our economy is on its recovery path along with increasing investor and consumer confidence.  Barring unforseen circumstances, the Directors expect the Group to achieve better results for the current financial year.</a:t>
          </a:r>
        </a:p>
      </xdr:txBody>
    </xdr:sp>
    <xdr:clientData/>
  </xdr:twoCellAnchor>
  <xdr:oneCellAnchor>
    <xdr:from>
      <xdr:col>4</xdr:col>
      <xdr:colOff>247650</xdr:colOff>
      <xdr:row>67</xdr:row>
      <xdr:rowOff>47625</xdr:rowOff>
    </xdr:from>
    <xdr:ext cx="66675" cy="200025"/>
    <xdr:sp>
      <xdr:nvSpPr>
        <xdr:cNvPr id="8" name="TextBox 9"/>
        <xdr:cNvSpPr txBox="1">
          <a:spLocks noChangeArrowheads="1"/>
        </xdr:cNvSpPr>
      </xdr:nvSpPr>
      <xdr:spPr>
        <a:xfrm>
          <a:off x="3771900" y="10287000"/>
          <a:ext cx="666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14</xdr:col>
      <xdr:colOff>247650</xdr:colOff>
      <xdr:row>121</xdr:row>
      <xdr:rowOff>47625</xdr:rowOff>
    </xdr:from>
    <xdr:ext cx="66675" cy="200025"/>
    <xdr:sp>
      <xdr:nvSpPr>
        <xdr:cNvPr id="9" name="TextBox 11"/>
        <xdr:cNvSpPr txBox="1">
          <a:spLocks noChangeArrowheads="1"/>
        </xdr:cNvSpPr>
      </xdr:nvSpPr>
      <xdr:spPr>
        <a:xfrm>
          <a:off x="10172700" y="18583275"/>
          <a:ext cx="666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247650</xdr:colOff>
      <xdr:row>5</xdr:row>
      <xdr:rowOff>47625</xdr:rowOff>
    </xdr:from>
    <xdr:ext cx="76200" cy="200025"/>
    <xdr:sp>
      <xdr:nvSpPr>
        <xdr:cNvPr id="1" name="TextBox 1"/>
        <xdr:cNvSpPr txBox="1">
          <a:spLocks noChangeArrowheads="1"/>
        </xdr:cNvSpPr>
      </xdr:nvSpPr>
      <xdr:spPr>
        <a:xfrm>
          <a:off x="4762500" y="904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74"/>
  <sheetViews>
    <sheetView tabSelected="1" zoomScale="109" zoomScaleNormal="109" workbookViewId="0" topLeftCell="C1">
      <selection activeCell="A1" sqref="A1:H1"/>
    </sheetView>
  </sheetViews>
  <sheetFormatPr defaultColWidth="9.140625" defaultRowHeight="12.75"/>
  <cols>
    <col min="1" max="1" width="3.28125" style="25" customWidth="1"/>
    <col min="2" max="2" width="4.140625" style="1" customWidth="1"/>
    <col min="3" max="3" width="33.7109375" style="1" customWidth="1"/>
    <col min="4" max="4" width="11.7109375" style="1" customWidth="1"/>
    <col min="5" max="5" width="14.7109375" style="1" customWidth="1"/>
    <col min="6" max="6" width="11.7109375" style="3" customWidth="1"/>
    <col min="7" max="7" width="14.7109375" style="3" customWidth="1"/>
    <col min="8" max="8" width="1.1484375" style="1" hidden="1" customWidth="1"/>
    <col min="9" max="16384" width="9.140625" style="1" customWidth="1"/>
  </cols>
  <sheetData>
    <row r="1" spans="1:8" ht="15.75">
      <c r="A1" s="140" t="s">
        <v>0</v>
      </c>
      <c r="B1" s="140"/>
      <c r="C1" s="140"/>
      <c r="D1" s="140"/>
      <c r="E1" s="140"/>
      <c r="F1" s="140"/>
      <c r="G1" s="140"/>
      <c r="H1" s="140"/>
    </row>
    <row r="2" spans="1:8" s="5" customFormat="1" ht="11.25">
      <c r="A2" s="137" t="s">
        <v>57</v>
      </c>
      <c r="B2" s="137"/>
      <c r="C2" s="137"/>
      <c r="D2" s="137"/>
      <c r="E2" s="137"/>
      <c r="F2" s="137"/>
      <c r="G2" s="137"/>
      <c r="H2" s="137"/>
    </row>
    <row r="3" spans="1:8" ht="12.75">
      <c r="A3" s="137" t="s">
        <v>1</v>
      </c>
      <c r="B3" s="137"/>
      <c r="C3" s="137"/>
      <c r="D3" s="137"/>
      <c r="E3" s="137"/>
      <c r="F3" s="137"/>
      <c r="G3" s="137"/>
      <c r="H3" s="137"/>
    </row>
    <row r="4" spans="1:6" ht="12.75">
      <c r="A4" s="4"/>
      <c r="B4" s="2"/>
      <c r="C4" s="2"/>
      <c r="D4" s="2"/>
      <c r="E4" s="2"/>
      <c r="F4" s="2"/>
    </row>
    <row r="5" ht="12.75">
      <c r="A5" s="4"/>
    </row>
    <row r="6" spans="1:8" ht="15" customHeight="1">
      <c r="A6" s="135" t="s">
        <v>13</v>
      </c>
      <c r="B6" s="135"/>
      <c r="C6" s="135"/>
      <c r="D6" s="135"/>
      <c r="E6" s="135"/>
      <c r="F6" s="135"/>
      <c r="G6" s="135"/>
      <c r="H6" s="135"/>
    </row>
    <row r="7" spans="1:8" s="5" customFormat="1" ht="12">
      <c r="A7" s="134" t="s">
        <v>14</v>
      </c>
      <c r="B7" s="134"/>
      <c r="C7" s="134"/>
      <c r="D7" s="134"/>
      <c r="E7" s="134"/>
      <c r="F7" s="134"/>
      <c r="G7" s="134"/>
      <c r="H7" s="134"/>
    </row>
    <row r="8" spans="1:6" s="5" customFormat="1" ht="11.25">
      <c r="A8" s="24"/>
      <c r="B8" s="6"/>
      <c r="C8" s="6"/>
      <c r="D8" s="6"/>
      <c r="E8" s="6"/>
      <c r="F8" s="6"/>
    </row>
    <row r="9" spans="1:6" s="5" customFormat="1" ht="11.25">
      <c r="A9" s="24"/>
      <c r="B9" s="6"/>
      <c r="C9" s="6"/>
      <c r="D9" s="7"/>
      <c r="E9" s="6"/>
      <c r="F9" s="6"/>
    </row>
    <row r="10" spans="1:7" s="5" customFormat="1" ht="11.25">
      <c r="A10" s="24"/>
      <c r="B10" s="6"/>
      <c r="C10" s="6"/>
      <c r="D10" s="138" t="s">
        <v>22</v>
      </c>
      <c r="E10" s="138"/>
      <c r="F10" s="139" t="s">
        <v>95</v>
      </c>
      <c r="G10" s="139"/>
    </row>
    <row r="11" spans="1:7" s="5" customFormat="1" ht="11.25">
      <c r="A11" s="24"/>
      <c r="C11" s="6"/>
      <c r="D11" s="36" t="s">
        <v>15</v>
      </c>
      <c r="E11" s="18" t="s">
        <v>17</v>
      </c>
      <c r="F11" s="37" t="s">
        <v>15</v>
      </c>
      <c r="G11" s="18" t="s">
        <v>17</v>
      </c>
    </row>
    <row r="12" spans="1:7" s="5" customFormat="1" ht="11.25">
      <c r="A12" s="24"/>
      <c r="C12" s="6"/>
      <c r="D12" s="18" t="s">
        <v>16</v>
      </c>
      <c r="E12" s="18" t="s">
        <v>18</v>
      </c>
      <c r="F12" s="18" t="s">
        <v>16</v>
      </c>
      <c r="G12" s="18" t="s">
        <v>18</v>
      </c>
    </row>
    <row r="13" spans="1:7" s="5" customFormat="1" ht="11.25">
      <c r="A13" s="23"/>
      <c r="B13" s="8"/>
      <c r="C13" s="9"/>
      <c r="D13" s="34" t="s">
        <v>123</v>
      </c>
      <c r="E13" s="34" t="s">
        <v>123</v>
      </c>
      <c r="F13" s="35" t="s">
        <v>20</v>
      </c>
      <c r="G13" s="18" t="s">
        <v>21</v>
      </c>
    </row>
    <row r="14" spans="1:7" s="5" customFormat="1" ht="11.25">
      <c r="A14" s="24"/>
      <c r="B14" s="8"/>
      <c r="C14" s="10"/>
      <c r="D14" s="34" t="s">
        <v>125</v>
      </c>
      <c r="E14" s="34" t="s">
        <v>124</v>
      </c>
      <c r="F14" s="18" t="s">
        <v>125</v>
      </c>
      <c r="G14" s="18" t="s">
        <v>124</v>
      </c>
    </row>
    <row r="15" spans="1:7" s="5" customFormat="1" ht="11.25">
      <c r="A15" s="24"/>
      <c r="B15" s="8"/>
      <c r="C15" s="11"/>
      <c r="D15" s="38" t="s">
        <v>2</v>
      </c>
      <c r="E15" s="38" t="s">
        <v>2</v>
      </c>
      <c r="F15" s="35" t="s">
        <v>2</v>
      </c>
      <c r="G15" s="18" t="s">
        <v>2</v>
      </c>
    </row>
    <row r="16" spans="1:6" s="5" customFormat="1" ht="11.25">
      <c r="A16" s="24"/>
      <c r="B16" s="8"/>
      <c r="C16" s="13"/>
      <c r="D16" s="12"/>
      <c r="E16" s="12"/>
      <c r="F16" s="14"/>
    </row>
    <row r="17" spans="1:5" s="5" customFormat="1" ht="11.25" customHeight="1">
      <c r="A17" s="24"/>
      <c r="C17" s="15"/>
      <c r="D17" s="15"/>
      <c r="E17" s="15"/>
    </row>
    <row r="18" spans="1:8" s="5" customFormat="1" ht="12">
      <c r="A18" s="46" t="s">
        <v>77</v>
      </c>
      <c r="B18" s="1" t="s">
        <v>23</v>
      </c>
      <c r="C18" s="86" t="s">
        <v>24</v>
      </c>
      <c r="D18" s="87">
        <v>10326</v>
      </c>
      <c r="E18" s="87">
        <v>10826</v>
      </c>
      <c r="F18" s="81">
        <v>28282</v>
      </c>
      <c r="G18" s="3">
        <v>27028</v>
      </c>
      <c r="H18" s="1"/>
    </row>
    <row r="19" spans="1:8" s="5" customFormat="1" ht="12">
      <c r="A19" s="46"/>
      <c r="B19" s="1"/>
      <c r="C19" s="86"/>
      <c r="D19" s="86"/>
      <c r="E19" s="86"/>
      <c r="F19" s="88"/>
      <c r="G19" s="1"/>
      <c r="H19" s="1"/>
    </row>
    <row r="20" spans="1:8" s="5" customFormat="1" ht="12">
      <c r="A20" s="46"/>
      <c r="B20" s="1" t="s">
        <v>25</v>
      </c>
      <c r="C20" s="86" t="s">
        <v>26</v>
      </c>
      <c r="D20" s="130" t="s">
        <v>119</v>
      </c>
      <c r="E20" s="133" t="s">
        <v>119</v>
      </c>
      <c r="F20" s="81" t="s">
        <v>119</v>
      </c>
      <c r="G20" s="89">
        <v>1339</v>
      </c>
      <c r="H20" s="1"/>
    </row>
    <row r="21" spans="1:8" s="5" customFormat="1" ht="12">
      <c r="A21" s="46"/>
      <c r="B21" s="1"/>
      <c r="C21" s="86"/>
      <c r="D21" s="86"/>
      <c r="E21" s="90"/>
      <c r="F21" s="91"/>
      <c r="G21" s="39"/>
      <c r="H21" s="1"/>
    </row>
    <row r="22" spans="1:8" s="5" customFormat="1" ht="12">
      <c r="A22" s="25"/>
      <c r="B22" s="1" t="s">
        <v>27</v>
      </c>
      <c r="C22" s="92" t="s">
        <v>28</v>
      </c>
      <c r="D22" s="47">
        <v>71</v>
      </c>
      <c r="E22" s="50">
        <v>112</v>
      </c>
      <c r="F22" s="81">
        <v>143</v>
      </c>
      <c r="G22" s="3">
        <v>356</v>
      </c>
      <c r="H22" s="1"/>
    </row>
    <row r="23" spans="1:8" s="5" customFormat="1" ht="12">
      <c r="A23" s="93"/>
      <c r="B23" s="49"/>
      <c r="C23" s="94"/>
      <c r="D23" s="47"/>
      <c r="E23" s="95"/>
      <c r="F23" s="96"/>
      <c r="G23" s="1"/>
      <c r="H23" s="1"/>
    </row>
    <row r="24" spans="1:8" s="5" customFormat="1" ht="12">
      <c r="A24" s="93" t="s">
        <v>79</v>
      </c>
      <c r="B24" s="49" t="s">
        <v>23</v>
      </c>
      <c r="C24" s="59" t="s">
        <v>29</v>
      </c>
      <c r="D24" s="59"/>
      <c r="E24" s="59"/>
      <c r="F24" s="97"/>
      <c r="G24" s="1"/>
      <c r="H24" s="1"/>
    </row>
    <row r="25" spans="1:8" s="5" customFormat="1" ht="12">
      <c r="A25" s="98"/>
      <c r="B25" s="49"/>
      <c r="C25" s="99" t="s">
        <v>40</v>
      </c>
      <c r="D25" s="47"/>
      <c r="E25" s="59"/>
      <c r="F25" s="100"/>
      <c r="G25" s="1"/>
      <c r="H25" s="1"/>
    </row>
    <row r="26" spans="1:8" s="5" customFormat="1" ht="12">
      <c r="A26" s="98"/>
      <c r="B26" s="49"/>
      <c r="C26" s="59" t="s">
        <v>30</v>
      </c>
      <c r="D26" s="61"/>
      <c r="E26" s="61"/>
      <c r="F26" s="101"/>
      <c r="G26" s="1"/>
      <c r="H26" s="1"/>
    </row>
    <row r="27" spans="1:8" s="5" customFormat="1" ht="12">
      <c r="A27" s="98"/>
      <c r="B27" s="49"/>
      <c r="C27" s="99" t="s">
        <v>31</v>
      </c>
      <c r="D27" s="47"/>
      <c r="E27" s="47"/>
      <c r="F27" s="100"/>
      <c r="G27" s="1"/>
      <c r="H27" s="1"/>
    </row>
    <row r="28" spans="1:8" s="5" customFormat="1" ht="12">
      <c r="A28" s="98"/>
      <c r="B28" s="64"/>
      <c r="C28" s="59" t="s">
        <v>32</v>
      </c>
      <c r="D28" s="102">
        <v>2676</v>
      </c>
      <c r="E28" s="102">
        <v>2915</v>
      </c>
      <c r="F28" s="103">
        <v>6814</v>
      </c>
      <c r="G28" s="3">
        <v>7879</v>
      </c>
      <c r="H28" s="1"/>
    </row>
    <row r="29" spans="1:8" s="5" customFormat="1" ht="12">
      <c r="A29" s="98"/>
      <c r="B29" s="49"/>
      <c r="C29" s="47"/>
      <c r="D29" s="47"/>
      <c r="E29" s="47"/>
      <c r="F29" s="50"/>
      <c r="G29" s="3"/>
      <c r="H29" s="1"/>
    </row>
    <row r="30" spans="1:8" s="5" customFormat="1" ht="12">
      <c r="A30" s="98"/>
      <c r="B30" s="49" t="s">
        <v>25</v>
      </c>
      <c r="C30" s="104" t="s">
        <v>33</v>
      </c>
      <c r="D30" s="103">
        <v>281</v>
      </c>
      <c r="E30" s="103">
        <v>349</v>
      </c>
      <c r="F30" s="102">
        <v>831</v>
      </c>
      <c r="G30" s="3">
        <v>1090</v>
      </c>
      <c r="H30" s="1"/>
    </row>
    <row r="31" spans="1:8" s="5" customFormat="1" ht="12">
      <c r="A31" s="98"/>
      <c r="B31" s="49"/>
      <c r="C31" s="104"/>
      <c r="D31" s="103"/>
      <c r="E31" s="103"/>
      <c r="F31" s="102"/>
      <c r="G31" s="3"/>
      <c r="H31" s="1"/>
    </row>
    <row r="32" spans="1:8" s="5" customFormat="1" ht="12">
      <c r="A32" s="98"/>
      <c r="B32" s="49" t="s">
        <v>27</v>
      </c>
      <c r="C32" s="99" t="s">
        <v>34</v>
      </c>
      <c r="D32" s="102">
        <v>884</v>
      </c>
      <c r="E32" s="102">
        <v>919</v>
      </c>
      <c r="F32" s="102">
        <v>2695</v>
      </c>
      <c r="G32" s="3">
        <v>2649</v>
      </c>
      <c r="H32" s="1"/>
    </row>
    <row r="33" spans="1:8" s="5" customFormat="1" ht="12">
      <c r="A33" s="98"/>
      <c r="B33" s="49"/>
      <c r="C33" s="99"/>
      <c r="D33" s="105"/>
      <c r="E33" s="105"/>
      <c r="F33" s="50"/>
      <c r="G33" s="3"/>
      <c r="H33" s="1"/>
    </row>
    <row r="34" spans="1:8" s="5" customFormat="1" ht="12">
      <c r="A34" s="98"/>
      <c r="B34" s="49" t="s">
        <v>35</v>
      </c>
      <c r="C34" s="99" t="s">
        <v>36</v>
      </c>
      <c r="D34" s="50" t="s">
        <v>119</v>
      </c>
      <c r="E34" s="50" t="s">
        <v>119</v>
      </c>
      <c r="F34" s="50" t="s">
        <v>119</v>
      </c>
      <c r="G34" s="81" t="s">
        <v>119</v>
      </c>
      <c r="H34" s="1"/>
    </row>
    <row r="35" spans="1:8" s="5" customFormat="1" ht="12">
      <c r="A35" s="98"/>
      <c r="B35" s="49"/>
      <c r="C35" s="47"/>
      <c r="D35" s="50"/>
      <c r="E35" s="50"/>
      <c r="F35" s="50"/>
      <c r="G35" s="81"/>
      <c r="H35" s="1"/>
    </row>
    <row r="36" spans="1:8" s="5" customFormat="1" ht="12">
      <c r="A36" s="98"/>
      <c r="B36" s="49" t="s">
        <v>37</v>
      </c>
      <c r="C36" s="59" t="s">
        <v>38</v>
      </c>
      <c r="D36" s="59"/>
      <c r="E36" s="59"/>
      <c r="F36" s="50"/>
      <c r="G36" s="3"/>
      <c r="H36" s="1"/>
    </row>
    <row r="37" spans="1:8" s="5" customFormat="1" ht="12">
      <c r="A37" s="98"/>
      <c r="B37" s="49"/>
      <c r="C37" s="106" t="s">
        <v>39</v>
      </c>
      <c r="D37" s="50"/>
      <c r="E37" s="107"/>
      <c r="F37" s="50"/>
      <c r="G37" s="3"/>
      <c r="H37" s="1"/>
    </row>
    <row r="38" spans="1:8" s="5" customFormat="1" ht="12">
      <c r="A38" s="98"/>
      <c r="B38" s="49"/>
      <c r="C38" s="59" t="s">
        <v>41</v>
      </c>
      <c r="D38" s="61"/>
      <c r="E38" s="61"/>
      <c r="F38" s="50"/>
      <c r="G38" s="3"/>
      <c r="H38" s="1"/>
    </row>
    <row r="39" spans="1:8" s="5" customFormat="1" ht="12">
      <c r="A39" s="98"/>
      <c r="B39" s="49"/>
      <c r="C39" s="99" t="s">
        <v>42</v>
      </c>
      <c r="D39" s="47"/>
      <c r="E39" s="47"/>
      <c r="F39" s="50"/>
      <c r="G39" s="3"/>
      <c r="H39" s="1"/>
    </row>
    <row r="40" spans="1:8" s="5" customFormat="1" ht="12">
      <c r="A40" s="25"/>
      <c r="B40" s="1"/>
      <c r="C40" s="108" t="s">
        <v>43</v>
      </c>
      <c r="D40" s="109">
        <f>SUM(D28-D30-D32)</f>
        <v>1511</v>
      </c>
      <c r="E40" s="40">
        <f>SUM(E28-E30-E32)</f>
        <v>1647</v>
      </c>
      <c r="F40" s="81">
        <f>SUM(F28-F30-F32)</f>
        <v>3288</v>
      </c>
      <c r="G40" s="3">
        <f>SUM(G28-G30-G32)</f>
        <v>4140</v>
      </c>
      <c r="H40" s="1"/>
    </row>
    <row r="41" spans="1:8" s="5" customFormat="1" ht="12">
      <c r="A41" s="25"/>
      <c r="B41" s="1"/>
      <c r="C41" s="110"/>
      <c r="D41" s="110"/>
      <c r="E41" s="110"/>
      <c r="F41" s="3"/>
      <c r="G41" s="3"/>
      <c r="H41" s="1"/>
    </row>
    <row r="42" spans="1:8" s="5" customFormat="1" ht="12">
      <c r="A42" s="25"/>
      <c r="B42" s="1" t="s">
        <v>44</v>
      </c>
      <c r="C42" s="1" t="s">
        <v>45</v>
      </c>
      <c r="D42" s="1"/>
      <c r="E42" s="1"/>
      <c r="F42" s="3"/>
      <c r="G42" s="3"/>
      <c r="H42" s="1"/>
    </row>
    <row r="43" spans="1:8" s="5" customFormat="1" ht="12">
      <c r="A43" s="25"/>
      <c r="B43" s="1"/>
      <c r="C43" s="1" t="s">
        <v>46</v>
      </c>
      <c r="D43" s="81" t="s">
        <v>119</v>
      </c>
      <c r="E43" s="81" t="s">
        <v>119</v>
      </c>
      <c r="F43" s="81" t="s">
        <v>119</v>
      </c>
      <c r="G43" s="81" t="s">
        <v>119</v>
      </c>
      <c r="H43" s="1"/>
    </row>
    <row r="44" spans="1:8" s="5" customFormat="1" ht="12">
      <c r="A44" s="25"/>
      <c r="B44" s="1"/>
      <c r="C44" s="1"/>
      <c r="D44" s="1"/>
      <c r="E44" s="1"/>
      <c r="F44" s="3"/>
      <c r="G44" s="3"/>
      <c r="H44" s="1"/>
    </row>
    <row r="45" spans="1:8" s="5" customFormat="1" ht="12">
      <c r="A45" s="25"/>
      <c r="B45" s="1" t="s">
        <v>47</v>
      </c>
      <c r="C45" s="108" t="s">
        <v>48</v>
      </c>
      <c r="D45" s="111"/>
      <c r="E45" s="86"/>
      <c r="F45" s="3"/>
      <c r="G45" s="3"/>
      <c r="H45" s="1"/>
    </row>
    <row r="46" spans="1:8" s="5" customFormat="1" ht="12">
      <c r="A46" s="25"/>
      <c r="B46" s="1"/>
      <c r="C46" s="108" t="s">
        <v>49</v>
      </c>
      <c r="D46" s="86"/>
      <c r="E46" s="86"/>
      <c r="F46" s="3"/>
      <c r="G46" s="3"/>
      <c r="H46" s="1"/>
    </row>
    <row r="47" spans="1:8" s="5" customFormat="1" ht="12">
      <c r="A47" s="25"/>
      <c r="B47" s="1"/>
      <c r="C47" s="1" t="s">
        <v>43</v>
      </c>
      <c r="D47" s="3">
        <f>SUM(D40:D46)</f>
        <v>1511</v>
      </c>
      <c r="E47" s="3">
        <f>SUM(E40:E46)</f>
        <v>1647</v>
      </c>
      <c r="F47" s="3">
        <f>SUM(F40:F46)</f>
        <v>3288</v>
      </c>
      <c r="G47" s="3">
        <f>SUM(G40:G46)</f>
        <v>4140</v>
      </c>
      <c r="H47" s="1"/>
    </row>
    <row r="48" spans="1:8" s="5" customFormat="1" ht="12">
      <c r="A48" s="25"/>
      <c r="B48" s="1"/>
      <c r="C48" s="79"/>
      <c r="D48" s="1"/>
      <c r="E48" s="86"/>
      <c r="F48" s="3"/>
      <c r="G48" s="3"/>
      <c r="H48" s="1"/>
    </row>
    <row r="49" spans="1:8" s="5" customFormat="1" ht="12">
      <c r="A49" s="25"/>
      <c r="B49" s="1" t="s">
        <v>50</v>
      </c>
      <c r="C49" s="112" t="s">
        <v>122</v>
      </c>
      <c r="D49" s="3">
        <v>-358</v>
      </c>
      <c r="E49" s="81">
        <v>-335</v>
      </c>
      <c r="F49" s="3">
        <v>-883</v>
      </c>
      <c r="G49" s="81">
        <v>-707</v>
      </c>
      <c r="H49" s="1"/>
    </row>
    <row r="50" spans="1:8" s="5" customFormat="1" ht="12">
      <c r="A50" s="25"/>
      <c r="B50" s="1"/>
      <c r="C50" s="79"/>
      <c r="D50" s="39"/>
      <c r="E50" s="90"/>
      <c r="F50" s="3"/>
      <c r="G50" s="3"/>
      <c r="H50" s="1"/>
    </row>
    <row r="51" spans="1:8" s="5" customFormat="1" ht="12">
      <c r="A51" s="25"/>
      <c r="B51" s="113" t="s">
        <v>51</v>
      </c>
      <c r="C51" s="114" t="s">
        <v>52</v>
      </c>
      <c r="D51" s="1"/>
      <c r="E51" s="86"/>
      <c r="F51" s="3"/>
      <c r="G51" s="3"/>
      <c r="H51" s="1"/>
    </row>
    <row r="52" spans="1:8" s="5" customFormat="1" ht="12">
      <c r="A52" s="25"/>
      <c r="B52" s="1"/>
      <c r="C52" s="113" t="s">
        <v>94</v>
      </c>
      <c r="D52" s="3">
        <f>SUM(D47+D49)</f>
        <v>1153</v>
      </c>
      <c r="E52" s="131">
        <f>SUM(E47+E49)</f>
        <v>1312</v>
      </c>
      <c r="F52" s="3">
        <f>SUM(F47+F49)</f>
        <v>2405</v>
      </c>
      <c r="G52" s="3">
        <f>SUM(G47+G49)</f>
        <v>3433</v>
      </c>
      <c r="H52" s="1"/>
    </row>
    <row r="53" spans="1:8" s="5" customFormat="1" ht="12">
      <c r="A53" s="46"/>
      <c r="B53" s="1"/>
      <c r="C53" s="115"/>
      <c r="D53" s="115"/>
      <c r="E53" s="115"/>
      <c r="F53" s="116"/>
      <c r="G53" s="3"/>
      <c r="H53" s="1"/>
    </row>
    <row r="54" spans="1:8" s="5" customFormat="1" ht="12">
      <c r="A54" s="25"/>
      <c r="B54" s="1"/>
      <c r="C54" s="115" t="s">
        <v>53</v>
      </c>
      <c r="D54" s="3">
        <v>357</v>
      </c>
      <c r="E54" s="3">
        <v>495</v>
      </c>
      <c r="F54" s="3">
        <v>799</v>
      </c>
      <c r="G54" s="3">
        <v>1096</v>
      </c>
      <c r="H54" s="1"/>
    </row>
    <row r="55" spans="1:8" s="5" customFormat="1" ht="12">
      <c r="A55" s="25"/>
      <c r="B55" s="1"/>
      <c r="C55" s="115"/>
      <c r="D55" s="115"/>
      <c r="E55" s="115"/>
      <c r="F55" s="3"/>
      <c r="G55" s="3"/>
      <c r="H55" s="1"/>
    </row>
    <row r="56" spans="1:8" s="5" customFormat="1" ht="12">
      <c r="A56" s="25"/>
      <c r="B56" s="1" t="s">
        <v>54</v>
      </c>
      <c r="C56" s="1" t="s">
        <v>55</v>
      </c>
      <c r="D56" s="1"/>
      <c r="E56" s="1"/>
      <c r="F56" s="3"/>
      <c r="G56" s="3"/>
      <c r="H56" s="1"/>
    </row>
    <row r="57" spans="1:8" s="5" customFormat="1" ht="12">
      <c r="A57" s="46"/>
      <c r="B57" s="1"/>
      <c r="C57" s="1" t="s">
        <v>56</v>
      </c>
      <c r="D57" s="3">
        <f>SUM(D52-D54)</f>
        <v>796</v>
      </c>
      <c r="E57" s="3">
        <f>SUM(E52-E54)</f>
        <v>817</v>
      </c>
      <c r="F57" s="3">
        <f>SUM(F52-F54)</f>
        <v>1606</v>
      </c>
      <c r="G57" s="3">
        <f>SUM(G52-G54)</f>
        <v>2337</v>
      </c>
      <c r="H57" s="1"/>
    </row>
    <row r="58" spans="1:7" s="5" customFormat="1" ht="11.25">
      <c r="A58" s="23"/>
      <c r="F58" s="17"/>
      <c r="G58" s="17"/>
    </row>
    <row r="59" spans="1:7" s="5" customFormat="1" ht="11.25">
      <c r="A59" s="23"/>
      <c r="F59" s="17"/>
      <c r="G59" s="17"/>
    </row>
    <row r="60" spans="1:7" s="5" customFormat="1" ht="11.25">
      <c r="A60" s="23"/>
      <c r="F60" s="17"/>
      <c r="G60" s="17"/>
    </row>
    <row r="61" spans="1:7" s="5" customFormat="1" ht="11.25">
      <c r="A61" s="23"/>
      <c r="F61" s="17"/>
      <c r="G61" s="17"/>
    </row>
    <row r="62" spans="1:8" s="5" customFormat="1" ht="15.75">
      <c r="A62" s="140" t="s">
        <v>0</v>
      </c>
      <c r="B62" s="140"/>
      <c r="C62" s="140"/>
      <c r="D62" s="140"/>
      <c r="E62" s="140"/>
      <c r="F62" s="140"/>
      <c r="G62" s="140"/>
      <c r="H62" s="140"/>
    </row>
    <row r="63" spans="1:8" s="5" customFormat="1" ht="11.25">
      <c r="A63" s="137" t="s">
        <v>57</v>
      </c>
      <c r="B63" s="137"/>
      <c r="C63" s="137"/>
      <c r="D63" s="137"/>
      <c r="E63" s="137"/>
      <c r="F63" s="137"/>
      <c r="G63" s="137"/>
      <c r="H63" s="137"/>
    </row>
    <row r="64" spans="1:8" s="5" customFormat="1" ht="11.25">
      <c r="A64" s="137" t="s">
        <v>1</v>
      </c>
      <c r="B64" s="137"/>
      <c r="C64" s="137"/>
      <c r="D64" s="137"/>
      <c r="E64" s="137"/>
      <c r="F64" s="137"/>
      <c r="G64" s="137"/>
      <c r="H64" s="137"/>
    </row>
    <row r="65" spans="1:8" s="5" customFormat="1" ht="12.75">
      <c r="A65" s="4"/>
      <c r="B65" s="2"/>
      <c r="C65" s="2"/>
      <c r="D65" s="2"/>
      <c r="E65" s="2"/>
      <c r="F65" s="2"/>
      <c r="G65"/>
      <c r="H65"/>
    </row>
    <row r="66" spans="1:8" s="5" customFormat="1" ht="12.75">
      <c r="A66" s="4"/>
      <c r="B66"/>
      <c r="C66"/>
      <c r="D66"/>
      <c r="E66"/>
      <c r="F66"/>
      <c r="G66"/>
      <c r="H66"/>
    </row>
    <row r="67" spans="1:8" s="5" customFormat="1" ht="12.75">
      <c r="A67" s="135" t="s">
        <v>13</v>
      </c>
      <c r="B67" s="135"/>
      <c r="C67" s="135"/>
      <c r="D67" s="135"/>
      <c r="E67" s="135"/>
      <c r="F67" s="135"/>
      <c r="G67" s="135"/>
      <c r="H67" s="135"/>
    </row>
    <row r="68" spans="1:8" s="5" customFormat="1" ht="12">
      <c r="A68" s="134" t="s">
        <v>14</v>
      </c>
      <c r="B68" s="134"/>
      <c r="C68" s="134"/>
      <c r="D68" s="134"/>
      <c r="E68" s="134"/>
      <c r="F68" s="134"/>
      <c r="G68" s="134"/>
      <c r="H68" s="134"/>
    </row>
    <row r="69" spans="1:7" s="5" customFormat="1" ht="11.25">
      <c r="A69" s="24"/>
      <c r="F69" s="17"/>
      <c r="G69" s="17"/>
    </row>
    <row r="70" spans="1:7" s="5" customFormat="1" ht="12.75" customHeight="1">
      <c r="A70" s="23"/>
      <c r="C70" s="21"/>
      <c r="D70" s="22"/>
      <c r="E70" s="16"/>
      <c r="F70" s="17"/>
      <c r="G70" s="17"/>
    </row>
    <row r="71" spans="1:7" s="5" customFormat="1" ht="11.25">
      <c r="A71" s="24"/>
      <c r="B71" s="6"/>
      <c r="C71" s="6"/>
      <c r="D71" s="138" t="s">
        <v>22</v>
      </c>
      <c r="E71" s="138"/>
      <c r="F71" s="139" t="s">
        <v>95</v>
      </c>
      <c r="G71" s="139"/>
    </row>
    <row r="72" spans="1:7" s="5" customFormat="1" ht="11.25">
      <c r="A72" s="24"/>
      <c r="C72" s="6"/>
      <c r="D72" s="36" t="s">
        <v>15</v>
      </c>
      <c r="E72" s="18" t="s">
        <v>17</v>
      </c>
      <c r="F72" s="37" t="s">
        <v>19</v>
      </c>
      <c r="G72" s="18" t="s">
        <v>17</v>
      </c>
    </row>
    <row r="73" spans="1:7" s="5" customFormat="1" ht="11.25">
      <c r="A73" s="24"/>
      <c r="C73" s="6"/>
      <c r="D73" s="18" t="s">
        <v>16</v>
      </c>
      <c r="E73" s="18" t="s">
        <v>18</v>
      </c>
      <c r="F73" s="18" t="s">
        <v>16</v>
      </c>
      <c r="G73" s="18" t="s">
        <v>18</v>
      </c>
    </row>
    <row r="74" spans="1:7" s="5" customFormat="1" ht="11.25">
      <c r="A74" s="23"/>
      <c r="B74" s="8"/>
      <c r="C74" s="9"/>
      <c r="D74" s="34" t="s">
        <v>123</v>
      </c>
      <c r="E74" s="34" t="s">
        <v>123</v>
      </c>
      <c r="F74" s="35" t="s">
        <v>20</v>
      </c>
      <c r="G74" s="18" t="s">
        <v>21</v>
      </c>
    </row>
    <row r="75" spans="1:7" s="5" customFormat="1" ht="11.25">
      <c r="A75" s="24"/>
      <c r="B75" s="8"/>
      <c r="C75" s="10"/>
      <c r="D75" s="34" t="s">
        <v>125</v>
      </c>
      <c r="E75" s="34" t="s">
        <v>124</v>
      </c>
      <c r="F75" s="18" t="s">
        <v>125</v>
      </c>
      <c r="G75" s="18" t="s">
        <v>124</v>
      </c>
    </row>
    <row r="76" spans="1:7" s="5" customFormat="1" ht="11.25">
      <c r="A76" s="24"/>
      <c r="B76" s="8"/>
      <c r="C76" s="11"/>
      <c r="D76" s="38" t="s">
        <v>2</v>
      </c>
      <c r="E76" s="38" t="s">
        <v>2</v>
      </c>
      <c r="F76" s="35" t="s">
        <v>2</v>
      </c>
      <c r="G76" s="18" t="s">
        <v>2</v>
      </c>
    </row>
    <row r="77" spans="1:6" s="5" customFormat="1" ht="11.25">
      <c r="A77" s="24"/>
      <c r="B77" s="8"/>
      <c r="C77" s="13"/>
      <c r="D77" s="12"/>
      <c r="E77" s="12"/>
      <c r="F77" s="14"/>
    </row>
    <row r="78" spans="1:7" s="5" customFormat="1" ht="11.25" customHeight="1">
      <c r="A78" s="25"/>
      <c r="B78" s="1" t="s">
        <v>58</v>
      </c>
      <c r="C78" s="86" t="s">
        <v>61</v>
      </c>
      <c r="D78" s="132" t="s">
        <v>119</v>
      </c>
      <c r="E78" s="132" t="s">
        <v>119</v>
      </c>
      <c r="F78" s="132" t="s">
        <v>119</v>
      </c>
      <c r="G78" s="132" t="s">
        <v>119</v>
      </c>
    </row>
    <row r="79" spans="1:7" s="5" customFormat="1" ht="11.25" customHeight="1">
      <c r="A79" s="25"/>
      <c r="B79" s="1"/>
      <c r="C79" s="86"/>
      <c r="D79" s="80"/>
      <c r="E79" s="80"/>
      <c r="F79" s="117"/>
      <c r="G79" s="117"/>
    </row>
    <row r="80" spans="1:7" s="5" customFormat="1" ht="12">
      <c r="A80" s="46"/>
      <c r="B80" s="1"/>
      <c r="C80" s="86" t="s">
        <v>62</v>
      </c>
      <c r="D80" s="132" t="s">
        <v>119</v>
      </c>
      <c r="E80" s="132" t="s">
        <v>119</v>
      </c>
      <c r="F80" s="132" t="s">
        <v>119</v>
      </c>
      <c r="G80" s="132" t="s">
        <v>119</v>
      </c>
    </row>
    <row r="81" spans="1:7" s="5" customFormat="1" ht="12">
      <c r="A81" s="46"/>
      <c r="B81" s="1"/>
      <c r="C81" s="86"/>
      <c r="D81" s="74"/>
      <c r="E81" s="74"/>
      <c r="F81" s="88"/>
      <c r="G81" s="75"/>
    </row>
    <row r="82" spans="1:7" s="5" customFormat="1" ht="12">
      <c r="A82" s="25"/>
      <c r="B82" s="1"/>
      <c r="C82" s="118" t="s">
        <v>59</v>
      </c>
      <c r="D82" s="75"/>
      <c r="E82" s="75"/>
      <c r="F82" s="79"/>
      <c r="G82" s="79"/>
    </row>
    <row r="83" spans="1:7" s="5" customFormat="1" ht="12">
      <c r="A83" s="46"/>
      <c r="B83" s="1"/>
      <c r="C83" s="30" t="s">
        <v>60</v>
      </c>
      <c r="D83" s="132" t="s">
        <v>119</v>
      </c>
      <c r="E83" s="132" t="s">
        <v>119</v>
      </c>
      <c r="F83" s="132" t="s">
        <v>119</v>
      </c>
      <c r="G83" s="132" t="s">
        <v>119</v>
      </c>
    </row>
    <row r="84" spans="1:7" s="5" customFormat="1" ht="12">
      <c r="A84" s="25"/>
      <c r="B84" s="1"/>
      <c r="C84" s="1"/>
      <c r="D84" s="1"/>
      <c r="E84" s="1"/>
      <c r="F84" s="3"/>
      <c r="G84" s="3"/>
    </row>
    <row r="85" spans="1:7" s="5" customFormat="1" ht="12">
      <c r="A85" s="46"/>
      <c r="B85" s="1" t="s">
        <v>63</v>
      </c>
      <c r="C85" s="1" t="s">
        <v>64</v>
      </c>
      <c r="D85" s="1"/>
      <c r="E85" s="1"/>
      <c r="F85" s="3"/>
      <c r="G85" s="3"/>
    </row>
    <row r="86" spans="1:7" s="5" customFormat="1" ht="12">
      <c r="A86" s="25"/>
      <c r="B86" s="1"/>
      <c r="C86" s="119" t="s">
        <v>65</v>
      </c>
      <c r="D86" s="3"/>
      <c r="E86" s="1"/>
      <c r="F86" s="3"/>
      <c r="G86" s="3"/>
    </row>
    <row r="87" spans="1:7" s="5" customFormat="1" ht="12">
      <c r="A87" s="25"/>
      <c r="B87" s="1"/>
      <c r="C87" s="119" t="s">
        <v>71</v>
      </c>
      <c r="D87" s="3">
        <f>SUM(D57)</f>
        <v>796</v>
      </c>
      <c r="E87" s="3">
        <f>SUM(E57)</f>
        <v>817</v>
      </c>
      <c r="F87" s="3">
        <f>SUM(F57)</f>
        <v>1606</v>
      </c>
      <c r="G87" s="3">
        <f>SUM(G57)</f>
        <v>2337</v>
      </c>
    </row>
    <row r="88" spans="1:7" s="5" customFormat="1" ht="12">
      <c r="A88" s="25"/>
      <c r="B88" s="1"/>
      <c r="C88" s="86"/>
      <c r="D88" s="86"/>
      <c r="E88" s="86"/>
      <c r="F88" s="116"/>
      <c r="G88" s="3"/>
    </row>
    <row r="89" spans="1:7" s="5" customFormat="1" ht="12.75">
      <c r="A89" s="46" t="s">
        <v>3</v>
      </c>
      <c r="B89" s="1" t="s">
        <v>23</v>
      </c>
      <c r="C89" s="86" t="s">
        <v>66</v>
      </c>
      <c r="D89"/>
      <c r="E89" s="86"/>
      <c r="F89" s="116"/>
      <c r="G89" s="3"/>
    </row>
    <row r="90" spans="1:7" s="5" customFormat="1" ht="12">
      <c r="A90" s="25"/>
      <c r="B90" s="1"/>
      <c r="C90" s="108" t="s">
        <v>72</v>
      </c>
      <c r="D90" s="3"/>
      <c r="E90" s="3"/>
      <c r="F90" s="116"/>
      <c r="G90" s="3"/>
    </row>
    <row r="91" spans="1:7" s="5" customFormat="1" ht="12">
      <c r="A91" s="25"/>
      <c r="B91" s="1"/>
      <c r="C91" s="86" t="s">
        <v>67</v>
      </c>
      <c r="D91" s="86"/>
      <c r="E91" s="86"/>
      <c r="F91" s="120"/>
      <c r="G91" s="3"/>
    </row>
    <row r="92" spans="1:7" s="5" customFormat="1" ht="12">
      <c r="A92" s="25"/>
      <c r="B92" s="1"/>
      <c r="C92" s="3"/>
      <c r="D92" s="3"/>
      <c r="E92" s="3"/>
      <c r="F92" s="121"/>
      <c r="G92" s="3"/>
    </row>
    <row r="93" spans="1:7" s="5" customFormat="1" ht="12">
      <c r="A93" s="25"/>
      <c r="B93" s="1"/>
      <c r="C93" s="86" t="s">
        <v>113</v>
      </c>
      <c r="D93" s="86"/>
      <c r="E93" s="86"/>
      <c r="F93" s="121"/>
      <c r="G93" s="3"/>
    </row>
    <row r="94" spans="1:7" s="5" customFormat="1" ht="12">
      <c r="A94" s="46"/>
      <c r="B94" s="1"/>
      <c r="C94" s="86" t="s">
        <v>114</v>
      </c>
      <c r="D94" s="86"/>
      <c r="E94" s="86"/>
      <c r="F94" s="3"/>
      <c r="G94" s="3"/>
    </row>
    <row r="95" spans="1:7" s="5" customFormat="1" ht="12">
      <c r="A95" s="25"/>
      <c r="B95" s="1"/>
      <c r="C95" s="82" t="s">
        <v>92</v>
      </c>
      <c r="D95" s="122">
        <f>SUM(D87/E162)*SUM(100)</f>
        <v>4.262382864792504</v>
      </c>
      <c r="E95" s="122">
        <f>SUM(E87/E162)*SUM(100)</f>
        <v>4.374832663989291</v>
      </c>
      <c r="F95" s="123">
        <f>SUM(F87/E162)*SUM(100)</f>
        <v>8.599732262382865</v>
      </c>
      <c r="G95" s="123">
        <f>SUM(G87/E162)*SUM(100)</f>
        <v>12.514056224899598</v>
      </c>
    </row>
    <row r="96" spans="1:7" s="5" customFormat="1" ht="12">
      <c r="A96" s="25"/>
      <c r="B96" s="1"/>
      <c r="C96" s="86"/>
      <c r="D96" s="86"/>
      <c r="E96" s="86"/>
      <c r="F96" s="3"/>
      <c r="G96" s="3"/>
    </row>
    <row r="97" spans="1:7" s="5" customFormat="1" ht="12">
      <c r="A97" s="25"/>
      <c r="B97" s="1"/>
      <c r="C97" s="82" t="s">
        <v>115</v>
      </c>
      <c r="D97" s="79"/>
      <c r="E97" s="124"/>
      <c r="F97" s="3"/>
      <c r="G97" s="3"/>
    </row>
    <row r="98" ht="12">
      <c r="C98" s="1" t="s">
        <v>116</v>
      </c>
    </row>
    <row r="99" spans="1:7" s="5" customFormat="1" ht="12">
      <c r="A99" s="25"/>
      <c r="B99" s="1"/>
      <c r="C99" s="1" t="s">
        <v>93</v>
      </c>
      <c r="D99" s="128" t="s">
        <v>119</v>
      </c>
      <c r="E99" s="125" t="s">
        <v>119</v>
      </c>
      <c r="F99" s="125" t="s">
        <v>119</v>
      </c>
      <c r="G99" s="125" t="s">
        <v>119</v>
      </c>
    </row>
    <row r="100" spans="4:7" ht="12">
      <c r="D100" s="30"/>
      <c r="E100" s="30"/>
      <c r="F100" s="30"/>
      <c r="G100" s="30"/>
    </row>
    <row r="101" spans="1:7" ht="12">
      <c r="A101" s="46" t="s">
        <v>4</v>
      </c>
      <c r="B101" s="1" t="s">
        <v>23</v>
      </c>
      <c r="C101" s="1" t="s">
        <v>69</v>
      </c>
      <c r="D101" s="128" t="s">
        <v>119</v>
      </c>
      <c r="E101" s="132" t="s">
        <v>119</v>
      </c>
      <c r="F101" s="81" t="s">
        <v>119</v>
      </c>
      <c r="G101" s="81" t="s">
        <v>119</v>
      </c>
    </row>
    <row r="102" spans="3:7" ht="12">
      <c r="C102" s="5"/>
      <c r="D102" s="19"/>
      <c r="E102" s="19"/>
      <c r="F102" s="27"/>
      <c r="G102" s="27"/>
    </row>
    <row r="103" spans="2:7" ht="12">
      <c r="B103" s="1" t="s">
        <v>25</v>
      </c>
      <c r="C103" s="1" t="s">
        <v>70</v>
      </c>
      <c r="D103" s="128" t="s">
        <v>119</v>
      </c>
      <c r="E103" s="132" t="s">
        <v>119</v>
      </c>
      <c r="F103" s="81" t="s">
        <v>119</v>
      </c>
      <c r="G103" s="81" t="s">
        <v>119</v>
      </c>
    </row>
    <row r="104" spans="4:7" ht="12">
      <c r="D104" s="39"/>
      <c r="E104" s="39"/>
      <c r="F104" s="81"/>
      <c r="G104" s="81"/>
    </row>
    <row r="105" spans="4:7" ht="12">
      <c r="D105" s="39"/>
      <c r="E105" s="39"/>
      <c r="F105" s="72" t="s">
        <v>73</v>
      </c>
      <c r="G105" s="74" t="s">
        <v>73</v>
      </c>
    </row>
    <row r="106" spans="4:7" ht="12">
      <c r="D106" s="39"/>
      <c r="E106" s="39"/>
      <c r="F106" s="75" t="s">
        <v>74</v>
      </c>
      <c r="G106" s="75" t="s">
        <v>75</v>
      </c>
    </row>
    <row r="107" spans="4:7" ht="12">
      <c r="D107" s="39"/>
      <c r="E107" s="39"/>
      <c r="F107" s="75" t="s">
        <v>15</v>
      </c>
      <c r="G107" s="75" t="s">
        <v>96</v>
      </c>
    </row>
    <row r="108" spans="4:7" ht="12">
      <c r="D108" s="39"/>
      <c r="E108" s="39"/>
      <c r="F108" s="75" t="s">
        <v>118</v>
      </c>
      <c r="G108" s="75" t="s">
        <v>76</v>
      </c>
    </row>
    <row r="110" spans="1:7" ht="12.75">
      <c r="A110" s="46" t="s">
        <v>5</v>
      </c>
      <c r="B110" s="1" t="s">
        <v>68</v>
      </c>
      <c r="D110"/>
      <c r="E110"/>
      <c r="F110" s="123">
        <f>SUM(E174/100)</f>
        <v>1.1648728246318607</v>
      </c>
      <c r="G110" s="123">
        <f>SUM(G174/100)</f>
        <v>1.068</v>
      </c>
    </row>
    <row r="117" spans="1:18" ht="15.75">
      <c r="A117" s="135" t="s">
        <v>0</v>
      </c>
      <c r="B117" s="136"/>
      <c r="C117" s="136"/>
      <c r="D117" s="136"/>
      <c r="E117" s="136"/>
      <c r="F117" s="136"/>
      <c r="G117" s="136"/>
      <c r="K117" s="140"/>
      <c r="L117" s="140"/>
      <c r="M117" s="140"/>
      <c r="N117" s="140"/>
      <c r="O117" s="140"/>
      <c r="P117" s="140"/>
      <c r="Q117" s="140"/>
      <c r="R117" s="140"/>
    </row>
    <row r="118" spans="1:18" ht="12">
      <c r="A118" s="137" t="s">
        <v>57</v>
      </c>
      <c r="B118" s="137"/>
      <c r="C118" s="137"/>
      <c r="D118" s="137"/>
      <c r="E118" s="137"/>
      <c r="F118" s="137"/>
      <c r="G118" s="137"/>
      <c r="K118" s="137"/>
      <c r="L118" s="137"/>
      <c r="M118" s="137"/>
      <c r="N118" s="137"/>
      <c r="O118" s="137"/>
      <c r="P118" s="137"/>
      <c r="Q118" s="137"/>
      <c r="R118" s="137"/>
    </row>
    <row r="119" spans="1:18" ht="12">
      <c r="A119" s="137" t="s">
        <v>1</v>
      </c>
      <c r="B119" s="137"/>
      <c r="C119" s="137"/>
      <c r="D119" s="137"/>
      <c r="E119" s="137"/>
      <c r="F119" s="137"/>
      <c r="G119" s="137"/>
      <c r="K119" s="137"/>
      <c r="L119" s="137"/>
      <c r="M119" s="137"/>
      <c r="N119" s="137"/>
      <c r="O119" s="137"/>
      <c r="P119" s="137"/>
      <c r="Q119" s="137"/>
      <c r="R119" s="137"/>
    </row>
    <row r="120" spans="3:10" ht="12.75">
      <c r="C120" s="4"/>
      <c r="D120" s="2"/>
      <c r="E120" s="2"/>
      <c r="F120" s="2"/>
      <c r="G120" s="2"/>
      <c r="H120" s="2"/>
      <c r="I120"/>
      <c r="J120"/>
    </row>
    <row r="121" spans="1:18" ht="12.75">
      <c r="A121" s="135" t="s">
        <v>89</v>
      </c>
      <c r="B121" s="135"/>
      <c r="C121" s="135"/>
      <c r="D121" s="135"/>
      <c r="E121" s="135"/>
      <c r="F121" s="135"/>
      <c r="G121" s="135"/>
      <c r="K121" s="135"/>
      <c r="L121" s="135"/>
      <c r="M121" s="135"/>
      <c r="N121" s="135"/>
      <c r="O121" s="135"/>
      <c r="P121" s="135"/>
      <c r="Q121" s="135"/>
      <c r="R121" s="135"/>
    </row>
    <row r="122" spans="1:18" ht="12">
      <c r="A122" s="134" t="s">
        <v>14</v>
      </c>
      <c r="B122" s="134"/>
      <c r="C122" s="134"/>
      <c r="D122" s="134"/>
      <c r="E122" s="134"/>
      <c r="F122" s="134"/>
      <c r="G122" s="134"/>
      <c r="K122" s="142"/>
      <c r="L122" s="142"/>
      <c r="M122" s="142"/>
      <c r="N122" s="142"/>
      <c r="O122" s="142"/>
      <c r="P122" s="142"/>
      <c r="Q122" s="142"/>
      <c r="R122" s="142"/>
    </row>
    <row r="123" spans="3:10" ht="12">
      <c r="C123" s="24"/>
      <c r="D123" s="5"/>
      <c r="E123" s="5"/>
      <c r="F123" s="5"/>
      <c r="G123" s="5"/>
      <c r="H123" s="17"/>
      <c r="I123" s="17"/>
      <c r="J123" s="5"/>
    </row>
    <row r="124" spans="3:10" ht="12">
      <c r="C124" s="23"/>
      <c r="D124" s="5"/>
      <c r="E124" s="72" t="s">
        <v>73</v>
      </c>
      <c r="F124" s="73"/>
      <c r="G124" s="74" t="s">
        <v>73</v>
      </c>
      <c r="H124" s="17"/>
      <c r="I124" s="17"/>
      <c r="J124" s="5"/>
    </row>
    <row r="125" spans="3:12" ht="12">
      <c r="C125" s="24"/>
      <c r="D125" s="6"/>
      <c r="E125" s="75" t="s">
        <v>74</v>
      </c>
      <c r="F125" s="76"/>
      <c r="G125" s="75" t="s">
        <v>75</v>
      </c>
      <c r="H125" s="141"/>
      <c r="I125" s="141"/>
      <c r="J125" s="139"/>
      <c r="K125" s="139"/>
      <c r="L125" s="5"/>
    </row>
    <row r="126" spans="3:10" ht="12">
      <c r="C126" s="24"/>
      <c r="D126" s="5"/>
      <c r="E126" s="75" t="s">
        <v>15</v>
      </c>
      <c r="F126" s="77"/>
      <c r="G126" s="75" t="s">
        <v>96</v>
      </c>
      <c r="H126" s="37"/>
      <c r="I126" s="18"/>
      <c r="J126" s="5"/>
    </row>
    <row r="127" spans="3:10" ht="12">
      <c r="C127" s="24"/>
      <c r="D127" s="5"/>
      <c r="E127" s="75" t="s">
        <v>123</v>
      </c>
      <c r="F127" s="75"/>
      <c r="G127" s="75" t="s">
        <v>76</v>
      </c>
      <c r="H127" s="18"/>
      <c r="I127" s="18"/>
      <c r="J127" s="5"/>
    </row>
    <row r="128" spans="3:10" ht="12">
      <c r="C128" s="23"/>
      <c r="D128" s="8"/>
      <c r="E128" s="78" t="s">
        <v>125</v>
      </c>
      <c r="F128" s="78"/>
      <c r="G128" s="78" t="s">
        <v>112</v>
      </c>
      <c r="H128" s="35"/>
      <c r="I128" s="18"/>
      <c r="J128" s="5"/>
    </row>
    <row r="129" spans="3:10" ht="12">
      <c r="C129" s="24"/>
      <c r="D129" s="8"/>
      <c r="E129" s="78" t="s">
        <v>2</v>
      </c>
      <c r="F129" s="78"/>
      <c r="G129" s="78" t="s">
        <v>2</v>
      </c>
      <c r="H129" s="18"/>
      <c r="I129" s="18"/>
      <c r="J129" s="5"/>
    </row>
    <row r="130" spans="3:10" ht="12">
      <c r="C130" s="24"/>
      <c r="D130" s="5"/>
      <c r="E130" s="16"/>
      <c r="F130" s="31"/>
      <c r="G130" s="31"/>
      <c r="H130" s="31"/>
      <c r="I130" s="31"/>
      <c r="J130" s="5"/>
    </row>
    <row r="131" spans="1:10" ht="12">
      <c r="A131" s="46" t="s">
        <v>77</v>
      </c>
      <c r="C131" s="25" t="s">
        <v>78</v>
      </c>
      <c r="D131" s="5"/>
      <c r="E131" s="79">
        <v>29178</v>
      </c>
      <c r="F131" s="80"/>
      <c r="G131" s="81">
        <v>30052</v>
      </c>
      <c r="H131" s="32"/>
      <c r="I131" s="32"/>
      <c r="J131" s="5"/>
    </row>
    <row r="132" spans="1:10" ht="12">
      <c r="A132" s="46" t="s">
        <v>79</v>
      </c>
      <c r="C132" s="25" t="s">
        <v>80</v>
      </c>
      <c r="D132" s="5"/>
      <c r="E132" s="81" t="s">
        <v>119</v>
      </c>
      <c r="F132" s="80"/>
      <c r="G132" s="81" t="s">
        <v>119</v>
      </c>
      <c r="H132" s="26"/>
      <c r="I132" s="31"/>
      <c r="J132" s="5"/>
    </row>
    <row r="133" spans="1:10" ht="12">
      <c r="A133" s="46" t="s">
        <v>3</v>
      </c>
      <c r="C133" s="25" t="s">
        <v>81</v>
      </c>
      <c r="D133" s="5"/>
      <c r="E133" s="81" t="s">
        <v>119</v>
      </c>
      <c r="F133" s="74"/>
      <c r="G133" s="81" t="s">
        <v>119</v>
      </c>
      <c r="H133" s="26"/>
      <c r="I133" s="18"/>
      <c r="J133" s="5"/>
    </row>
    <row r="134" spans="1:10" ht="12">
      <c r="A134" s="46" t="s">
        <v>4</v>
      </c>
      <c r="C134" s="25" t="s">
        <v>82</v>
      </c>
      <c r="D134" s="5"/>
      <c r="E134" s="79">
        <v>876</v>
      </c>
      <c r="F134" s="75"/>
      <c r="G134" s="79">
        <v>1078</v>
      </c>
      <c r="H134" s="20"/>
      <c r="I134" s="20"/>
      <c r="J134" s="5"/>
    </row>
    <row r="135" spans="3:10" ht="12">
      <c r="C135" s="46"/>
      <c r="D135" s="5"/>
      <c r="E135" s="30"/>
      <c r="F135" s="83"/>
      <c r="G135" s="83"/>
      <c r="H135" s="33"/>
      <c r="I135" s="33"/>
      <c r="J135" s="5"/>
    </row>
    <row r="136" spans="1:10" ht="12">
      <c r="A136" s="46" t="s">
        <v>5</v>
      </c>
      <c r="C136" s="25" t="s">
        <v>83</v>
      </c>
      <c r="D136" s="5"/>
      <c r="F136" s="1"/>
      <c r="G136" s="1"/>
      <c r="H136" s="17"/>
      <c r="I136" s="17"/>
      <c r="J136" s="5"/>
    </row>
    <row r="137" spans="3:10" ht="12">
      <c r="C137" s="25" t="s">
        <v>97</v>
      </c>
      <c r="D137" s="5"/>
      <c r="E137" s="126">
        <v>12547</v>
      </c>
      <c r="F137" s="1"/>
      <c r="G137" s="84">
        <v>11597</v>
      </c>
      <c r="H137" s="17"/>
      <c r="I137" s="17"/>
      <c r="J137" s="5"/>
    </row>
    <row r="138" spans="3:10" ht="12">
      <c r="C138" s="25" t="s">
        <v>98</v>
      </c>
      <c r="D138" s="5"/>
      <c r="E138" s="129" t="s">
        <v>119</v>
      </c>
      <c r="G138" s="129" t="s">
        <v>119</v>
      </c>
      <c r="H138" s="17"/>
      <c r="I138" s="17"/>
      <c r="J138" s="5"/>
    </row>
    <row r="139" spans="3:10" ht="12">
      <c r="C139" s="25" t="s">
        <v>99</v>
      </c>
      <c r="D139" s="5"/>
      <c r="E139" s="43">
        <v>1282</v>
      </c>
      <c r="G139" s="43">
        <v>2911</v>
      </c>
      <c r="H139" s="17"/>
      <c r="I139" s="17"/>
      <c r="J139" s="5"/>
    </row>
    <row r="140" spans="3:10" ht="12">
      <c r="C140" s="25" t="s">
        <v>100</v>
      </c>
      <c r="D140" s="5"/>
      <c r="E140" s="85">
        <v>726</v>
      </c>
      <c r="F140" s="86"/>
      <c r="G140" s="85">
        <v>375</v>
      </c>
      <c r="H140" s="28"/>
      <c r="I140" s="17"/>
      <c r="J140" s="5"/>
    </row>
    <row r="141" spans="3:10" ht="12">
      <c r="C141" s="25" t="s">
        <v>101</v>
      </c>
      <c r="D141" s="5"/>
      <c r="E141" s="85">
        <v>3441</v>
      </c>
      <c r="F141" s="86"/>
      <c r="G141" s="85">
        <v>2296</v>
      </c>
      <c r="H141" s="28"/>
      <c r="I141" s="17"/>
      <c r="J141" s="5"/>
    </row>
    <row r="142" spans="5:7" ht="12">
      <c r="E142" s="41" t="s">
        <v>121</v>
      </c>
      <c r="G142" s="41" t="s">
        <v>121</v>
      </c>
    </row>
    <row r="143" spans="3:7" ht="12">
      <c r="C143" s="1" t="s">
        <v>90</v>
      </c>
      <c r="E143" s="43">
        <f>SUM(E137:E141)</f>
        <v>17996</v>
      </c>
      <c r="G143" s="43">
        <f>SUM(G137:G141)</f>
        <v>17179</v>
      </c>
    </row>
    <row r="144" spans="5:7" ht="12">
      <c r="E144" s="41" t="s">
        <v>121</v>
      </c>
      <c r="G144" s="41" t="s">
        <v>121</v>
      </c>
    </row>
    <row r="145" spans="5:7" ht="12">
      <c r="E145" s="42"/>
      <c r="G145" s="43"/>
    </row>
    <row r="146" spans="1:7" ht="12">
      <c r="A146" s="46" t="s">
        <v>6</v>
      </c>
      <c r="C146" s="1" t="s">
        <v>84</v>
      </c>
      <c r="E146" s="42"/>
      <c r="G146" s="43"/>
    </row>
    <row r="147" spans="3:7" ht="12">
      <c r="C147" s="1" t="s">
        <v>102</v>
      </c>
      <c r="E147" s="43">
        <v>11199</v>
      </c>
      <c r="G147" s="43">
        <v>10485</v>
      </c>
    </row>
    <row r="148" spans="3:7" ht="12">
      <c r="C148" s="1" t="s">
        <v>103</v>
      </c>
      <c r="E148" s="43">
        <v>3026</v>
      </c>
      <c r="G148" s="43">
        <v>3272</v>
      </c>
    </row>
    <row r="149" spans="3:7" ht="12">
      <c r="C149" s="1" t="s">
        <v>104</v>
      </c>
      <c r="E149" s="43">
        <v>4762</v>
      </c>
      <c r="G149" s="43">
        <v>6440</v>
      </c>
    </row>
    <row r="150" spans="3:7" ht="12">
      <c r="C150" s="1" t="s">
        <v>105</v>
      </c>
      <c r="E150" s="43">
        <v>914</v>
      </c>
      <c r="G150" s="43">
        <v>929</v>
      </c>
    </row>
    <row r="151" spans="3:7" ht="12">
      <c r="C151" s="1" t="s">
        <v>106</v>
      </c>
      <c r="E151" s="43">
        <v>634</v>
      </c>
      <c r="G151" s="43">
        <v>1162</v>
      </c>
    </row>
    <row r="152" spans="5:7" ht="12">
      <c r="E152" s="41" t="s">
        <v>121</v>
      </c>
      <c r="G152" s="41" t="s">
        <v>121</v>
      </c>
    </row>
    <row r="153" spans="3:7" ht="12">
      <c r="C153" s="1" t="s">
        <v>91</v>
      </c>
      <c r="E153" s="44">
        <f>SUM(E147:E151)</f>
        <v>20535</v>
      </c>
      <c r="G153" s="44">
        <f>SUM(G147:G151)</f>
        <v>22288</v>
      </c>
    </row>
    <row r="154" spans="5:7" ht="12">
      <c r="E154" s="45" t="s">
        <v>121</v>
      </c>
      <c r="G154" s="45" t="s">
        <v>121</v>
      </c>
    </row>
    <row r="156" spans="1:7" ht="12">
      <c r="A156" s="46" t="s">
        <v>7</v>
      </c>
      <c r="C156" s="1" t="s">
        <v>85</v>
      </c>
      <c r="E156" s="40">
        <f>E143-E153</f>
        <v>-2539</v>
      </c>
      <c r="G156" s="40">
        <f>G143-G153</f>
        <v>-5109</v>
      </c>
    </row>
    <row r="157" spans="4:9" ht="12">
      <c r="D157" s="49"/>
      <c r="E157" s="48" t="s">
        <v>121</v>
      </c>
      <c r="F157" s="47"/>
      <c r="G157" s="48" t="s">
        <v>121</v>
      </c>
      <c r="I157" s="49"/>
    </row>
    <row r="158" spans="5:7" ht="12">
      <c r="E158" s="40">
        <f>+E131+E134+E156</f>
        <v>27515</v>
      </c>
      <c r="G158" s="40">
        <f>SUM(G131+G134+G156)</f>
        <v>26021</v>
      </c>
    </row>
    <row r="159" spans="5:7" ht="12">
      <c r="E159" s="39" t="s">
        <v>120</v>
      </c>
      <c r="G159" s="39" t="s">
        <v>120</v>
      </c>
    </row>
    <row r="161" spans="1:3" ht="12">
      <c r="A161" s="46" t="s">
        <v>8</v>
      </c>
      <c r="C161" s="1" t="s">
        <v>107</v>
      </c>
    </row>
    <row r="162" spans="3:7" ht="12">
      <c r="C162" s="1" t="s">
        <v>108</v>
      </c>
      <c r="E162" s="3">
        <v>18675</v>
      </c>
      <c r="G162" s="3">
        <v>18675</v>
      </c>
    </row>
    <row r="163" spans="3:7" ht="12">
      <c r="C163" s="1" t="s">
        <v>109</v>
      </c>
      <c r="E163" s="3">
        <v>9319</v>
      </c>
      <c r="G163" s="3">
        <v>9319</v>
      </c>
    </row>
    <row r="164" spans="3:7" ht="12">
      <c r="C164" s="1" t="s">
        <v>110</v>
      </c>
      <c r="E164" s="3">
        <f>SUM(G164+F87)</f>
        <v>-5364</v>
      </c>
      <c r="G164" s="3">
        <v>-6970</v>
      </c>
    </row>
    <row r="165" spans="5:7" ht="12">
      <c r="E165" s="48" t="s">
        <v>121</v>
      </c>
      <c r="G165" s="48" t="s">
        <v>121</v>
      </c>
    </row>
    <row r="166" spans="3:7" ht="12">
      <c r="C166" s="1" t="s">
        <v>86</v>
      </c>
      <c r="E166" s="3">
        <f>SUM(E162:E164)</f>
        <v>22630</v>
      </c>
      <c r="G166" s="40">
        <f>SUM(G162:G164)</f>
        <v>21024</v>
      </c>
    </row>
    <row r="167" spans="1:7" ht="12">
      <c r="A167" s="46" t="s">
        <v>9</v>
      </c>
      <c r="C167" s="1" t="s">
        <v>111</v>
      </c>
      <c r="E167" s="3">
        <v>4116</v>
      </c>
      <c r="G167" s="3">
        <v>3316</v>
      </c>
    </row>
    <row r="168" spans="1:7" ht="12">
      <c r="A168" s="46" t="s">
        <v>10</v>
      </c>
      <c r="C168" s="1" t="s">
        <v>117</v>
      </c>
      <c r="E168" s="3">
        <v>371</v>
      </c>
      <c r="G168" s="3">
        <v>764</v>
      </c>
    </row>
    <row r="169" spans="1:7" ht="12">
      <c r="A169" s="46" t="s">
        <v>11</v>
      </c>
      <c r="C169" s="1" t="s">
        <v>87</v>
      </c>
      <c r="E169" s="3">
        <v>398</v>
      </c>
      <c r="G169" s="3">
        <v>917</v>
      </c>
    </row>
    <row r="170" spans="5:7" ht="12">
      <c r="E170" s="39" t="s">
        <v>121</v>
      </c>
      <c r="G170" s="48" t="s">
        <v>121</v>
      </c>
    </row>
    <row r="171" spans="5:7" ht="12">
      <c r="E171" s="3">
        <f>SUM(E166:E169)</f>
        <v>27515</v>
      </c>
      <c r="G171" s="40">
        <f>SUM(G166:G169)</f>
        <v>26021</v>
      </c>
    </row>
    <row r="172" spans="5:7" ht="12">
      <c r="E172" s="39" t="s">
        <v>120</v>
      </c>
      <c r="G172" s="39" t="s">
        <v>120</v>
      </c>
    </row>
    <row r="173" spans="5:7" ht="12">
      <c r="E173" s="39"/>
      <c r="G173" s="39"/>
    </row>
    <row r="174" spans="1:7" ht="12">
      <c r="A174" s="46" t="s">
        <v>12</v>
      </c>
      <c r="C174" s="1" t="s">
        <v>88</v>
      </c>
      <c r="E174" s="127">
        <f>SUM(E166-E134)/SUM(E162)*SUM(100)</f>
        <v>116.48728246318608</v>
      </c>
      <c r="G174" s="30">
        <v>106.8</v>
      </c>
    </row>
  </sheetData>
  <mergeCells count="26">
    <mergeCell ref="H125:I125"/>
    <mergeCell ref="K121:R121"/>
    <mergeCell ref="K122:R122"/>
    <mergeCell ref="J125:K125"/>
    <mergeCell ref="K117:R117"/>
    <mergeCell ref="K118:R118"/>
    <mergeCell ref="K119:R119"/>
    <mergeCell ref="A1:H1"/>
    <mergeCell ref="A63:H63"/>
    <mergeCell ref="A64:H64"/>
    <mergeCell ref="D10:E10"/>
    <mergeCell ref="F10:G10"/>
    <mergeCell ref="A3:H3"/>
    <mergeCell ref="A2:H2"/>
    <mergeCell ref="A6:H6"/>
    <mergeCell ref="A7:H7"/>
    <mergeCell ref="D71:E71"/>
    <mergeCell ref="F71:G71"/>
    <mergeCell ref="A67:H67"/>
    <mergeCell ref="A68:H68"/>
    <mergeCell ref="A62:H62"/>
    <mergeCell ref="A122:G122"/>
    <mergeCell ref="A117:G117"/>
    <mergeCell ref="A118:G118"/>
    <mergeCell ref="A119:G119"/>
    <mergeCell ref="A121:G121"/>
  </mergeCells>
  <printOptions horizontalCentered="1"/>
  <pageMargins left="0.5511811023622047" right="0.1968503937007874" top="0.984251968503937" bottom="0.5118110236220472" header="0.5118110236220472" footer="0.11811023622047245"/>
  <pageSetup horizontalDpi="300" verticalDpi="300" orientation="portrait" r:id="rId2"/>
  <headerFooter alignWithMargins="0">
    <oddFooter>&amp;CPage &amp;P</oddFooter>
  </headerFooter>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I59"/>
  <sheetViews>
    <sheetView workbookViewId="0" topLeftCell="A1">
      <selection activeCell="B4" sqref="B4"/>
    </sheetView>
  </sheetViews>
  <sheetFormatPr defaultColWidth="9.140625" defaultRowHeight="12.75"/>
  <cols>
    <col min="1" max="1" width="4.57421875" style="51" customWidth="1"/>
    <col min="2" max="2" width="43.57421875" style="51" customWidth="1"/>
    <col min="3" max="3" width="13.140625" style="71" customWidth="1"/>
    <col min="4" max="4" width="6.421875" style="51" customWidth="1"/>
    <col min="5" max="5" width="13.140625" style="71" customWidth="1"/>
    <col min="6" max="6" width="4.140625" style="51" hidden="1" customWidth="1"/>
    <col min="7" max="8" width="9.140625" style="51" hidden="1" customWidth="1"/>
    <col min="9" max="16384" width="9.140625" style="51" customWidth="1"/>
  </cols>
  <sheetData>
    <row r="1" spans="1:8" ht="15">
      <c r="A1" s="143"/>
      <c r="B1" s="143"/>
      <c r="C1" s="143"/>
      <c r="D1" s="143"/>
      <c r="E1" s="143"/>
      <c r="F1" s="143"/>
      <c r="G1" s="143"/>
      <c r="H1" s="143"/>
    </row>
    <row r="2" spans="1:8" ht="12.75">
      <c r="A2" s="145"/>
      <c r="B2" s="145"/>
      <c r="C2" s="145"/>
      <c r="D2" s="145"/>
      <c r="E2" s="145"/>
      <c r="F2" s="145"/>
      <c r="G2" s="145"/>
      <c r="H2" s="145"/>
    </row>
    <row r="3" spans="1:9" ht="12.75" customHeight="1">
      <c r="A3" s="145"/>
      <c r="B3" s="145"/>
      <c r="C3" s="145"/>
      <c r="D3" s="145"/>
      <c r="E3" s="145"/>
      <c r="F3" s="145"/>
      <c r="G3" s="145"/>
      <c r="H3" s="145"/>
      <c r="I3" s="52"/>
    </row>
    <row r="4" spans="1:9" ht="13.5" customHeight="1">
      <c r="A4" s="52"/>
      <c r="C4" s="51"/>
      <c r="E4" s="51"/>
      <c r="I4" s="49"/>
    </row>
    <row r="5" spans="1:9" ht="13.5" customHeight="1">
      <c r="A5" s="143"/>
      <c r="B5" s="143"/>
      <c r="C5" s="143"/>
      <c r="D5" s="143"/>
      <c r="E5" s="143"/>
      <c r="F5" s="143"/>
      <c r="G5" s="143"/>
      <c r="H5" s="143"/>
      <c r="I5" s="49"/>
    </row>
    <row r="6" spans="1:9" ht="12.75">
      <c r="A6" s="144"/>
      <c r="B6" s="144"/>
      <c r="C6" s="144"/>
      <c r="D6" s="144"/>
      <c r="E6" s="144"/>
      <c r="F6" s="144"/>
      <c r="G6" s="144"/>
      <c r="H6" s="144"/>
      <c r="I6" s="49"/>
    </row>
    <row r="7" spans="1:9" ht="12.75">
      <c r="A7" s="49"/>
      <c r="B7" s="53"/>
      <c r="C7" s="53"/>
      <c r="D7" s="49"/>
      <c r="E7" s="53"/>
      <c r="F7" s="53"/>
      <c r="G7" s="49"/>
      <c r="H7" s="54"/>
      <c r="I7" s="53"/>
    </row>
    <row r="8" spans="1:9" ht="12.75">
      <c r="A8" s="55"/>
      <c r="B8" s="55"/>
      <c r="C8" s="56"/>
      <c r="D8" s="56"/>
      <c r="E8" s="56"/>
      <c r="F8" s="49"/>
      <c r="G8" s="49"/>
      <c r="H8" s="57"/>
      <c r="I8" s="53"/>
    </row>
    <row r="9" spans="1:9" ht="12.75">
      <c r="A9" s="55"/>
      <c r="B9" s="55"/>
      <c r="C9" s="56"/>
      <c r="D9" s="56"/>
      <c r="E9" s="56"/>
      <c r="F9" s="49"/>
      <c r="G9" s="49"/>
      <c r="H9" s="49"/>
      <c r="I9" s="49"/>
    </row>
    <row r="10" spans="1:9" ht="12.75">
      <c r="A10" s="55"/>
      <c r="B10" s="55"/>
      <c r="C10" s="56"/>
      <c r="D10" s="56"/>
      <c r="E10" s="58"/>
      <c r="F10" s="59"/>
      <c r="G10" s="49"/>
      <c r="H10" s="49"/>
      <c r="I10" s="49"/>
    </row>
    <row r="11" spans="1:9" ht="12.75">
      <c r="A11" s="55"/>
      <c r="B11" s="60"/>
      <c r="C11" s="56"/>
      <c r="D11" s="56"/>
      <c r="E11" s="56"/>
      <c r="F11" s="61"/>
      <c r="G11" s="49"/>
      <c r="H11" s="49"/>
      <c r="I11" s="49"/>
    </row>
    <row r="12" spans="1:9" ht="12.75">
      <c r="A12" s="55"/>
      <c r="B12" s="55"/>
      <c r="C12" s="56"/>
      <c r="D12" s="56"/>
      <c r="E12" s="56"/>
      <c r="F12" s="49"/>
      <c r="G12" s="49"/>
      <c r="H12" s="49"/>
      <c r="I12" s="49"/>
    </row>
    <row r="13" spans="1:9" ht="12.75">
      <c r="A13" s="55"/>
      <c r="B13" s="55"/>
      <c r="C13" s="56"/>
      <c r="D13" s="56"/>
      <c r="E13" s="62"/>
      <c r="F13" s="59"/>
      <c r="G13" s="49"/>
      <c r="H13" s="49"/>
      <c r="I13" s="49"/>
    </row>
    <row r="14" spans="1:9" ht="12.75">
      <c r="A14" s="55"/>
      <c r="B14" s="55"/>
      <c r="C14" s="55"/>
      <c r="D14" s="55"/>
      <c r="E14" s="55"/>
      <c r="F14" s="47"/>
      <c r="G14" s="49"/>
      <c r="H14" s="49"/>
      <c r="I14" s="49"/>
    </row>
    <row r="15" spans="1:9" ht="12.75">
      <c r="A15" s="60"/>
      <c r="B15" s="55"/>
      <c r="C15" s="63"/>
      <c r="D15" s="55"/>
      <c r="E15" s="63"/>
      <c r="F15" s="64"/>
      <c r="G15" s="49"/>
      <c r="H15" s="49"/>
      <c r="I15" s="49"/>
    </row>
    <row r="16" spans="1:9" ht="12.75">
      <c r="A16" s="60"/>
      <c r="B16" s="55"/>
      <c r="C16" s="65"/>
      <c r="D16" s="55"/>
      <c r="E16" s="65"/>
      <c r="F16" s="49"/>
      <c r="G16" s="49"/>
      <c r="H16" s="49"/>
      <c r="I16" s="49"/>
    </row>
    <row r="17" spans="1:9" ht="12.75">
      <c r="A17" s="60"/>
      <c r="B17" s="55"/>
      <c r="C17" s="29"/>
      <c r="D17" s="66"/>
      <c r="E17" s="29"/>
      <c r="F17" s="49"/>
      <c r="G17" s="49"/>
      <c r="H17" s="49"/>
      <c r="I17" s="49"/>
    </row>
    <row r="18" spans="1:9" ht="12.75">
      <c r="A18" s="60"/>
      <c r="B18" s="55"/>
      <c r="C18" s="65"/>
      <c r="D18" s="55"/>
      <c r="E18" s="65"/>
      <c r="F18" s="47"/>
      <c r="G18" s="49"/>
      <c r="H18" s="49"/>
      <c r="I18" s="49"/>
    </row>
    <row r="19" spans="1:9" ht="12.75">
      <c r="A19" s="55"/>
      <c r="B19" s="60"/>
      <c r="C19" s="63"/>
      <c r="D19" s="55"/>
      <c r="E19" s="63"/>
      <c r="F19" s="64"/>
      <c r="G19" s="49"/>
      <c r="H19" s="49"/>
      <c r="I19" s="49"/>
    </row>
    <row r="20" spans="1:9" ht="12.75">
      <c r="A20" s="60"/>
      <c r="B20" s="55"/>
      <c r="C20" s="65"/>
      <c r="D20" s="55"/>
      <c r="E20" s="65"/>
      <c r="F20" s="49"/>
      <c r="G20" s="49"/>
      <c r="H20" s="49"/>
      <c r="I20" s="49"/>
    </row>
    <row r="21" spans="1:9" ht="12.75">
      <c r="A21" s="55"/>
      <c r="B21" s="55"/>
      <c r="C21" s="65"/>
      <c r="D21" s="55"/>
      <c r="E21" s="65"/>
      <c r="F21" s="49"/>
      <c r="G21" s="49"/>
      <c r="H21" s="49"/>
      <c r="I21" s="49"/>
    </row>
    <row r="22" spans="1:9" ht="12.75">
      <c r="A22" s="55"/>
      <c r="B22" s="55"/>
      <c r="C22" s="29"/>
      <c r="D22" s="55"/>
      <c r="E22" s="65"/>
      <c r="F22" s="49"/>
      <c r="G22" s="49"/>
      <c r="H22" s="49"/>
      <c r="I22" s="49"/>
    </row>
    <row r="23" spans="1:9" ht="12.75">
      <c r="A23" s="55"/>
      <c r="B23" s="55"/>
      <c r="C23" s="65"/>
      <c r="D23" s="55"/>
      <c r="E23" s="65"/>
      <c r="F23" s="49"/>
      <c r="G23" s="49"/>
      <c r="H23" s="49"/>
      <c r="I23" s="49"/>
    </row>
    <row r="24" spans="1:9" ht="12.75">
      <c r="A24" s="55"/>
      <c r="B24" s="55"/>
      <c r="C24" s="65"/>
      <c r="D24" s="55"/>
      <c r="E24" s="65"/>
      <c r="F24" s="49"/>
      <c r="G24" s="49"/>
      <c r="H24" s="49"/>
      <c r="I24" s="49"/>
    </row>
    <row r="25" spans="1:9" ht="12.75">
      <c r="A25" s="55"/>
      <c r="B25" s="55"/>
      <c r="C25" s="65"/>
      <c r="D25" s="55"/>
      <c r="E25" s="65"/>
      <c r="F25" s="49"/>
      <c r="G25" s="49"/>
      <c r="H25" s="49"/>
      <c r="I25" s="49"/>
    </row>
    <row r="26" spans="1:9" ht="12.75">
      <c r="A26" s="55"/>
      <c r="B26" s="55"/>
      <c r="C26" s="29"/>
      <c r="D26" s="55"/>
      <c r="E26" s="29"/>
      <c r="F26" s="49"/>
      <c r="G26" s="49"/>
      <c r="H26" s="49"/>
      <c r="I26" s="49"/>
    </row>
    <row r="27" spans="1:9" ht="12.75">
      <c r="A27" s="55"/>
      <c r="B27" s="55"/>
      <c r="C27" s="65"/>
      <c r="D27" s="55"/>
      <c r="E27" s="65"/>
      <c r="F27" s="59"/>
      <c r="G27" s="49"/>
      <c r="H27" s="49"/>
      <c r="I27" s="49"/>
    </row>
    <row r="28" spans="1:9" ht="12.75">
      <c r="A28" s="55"/>
      <c r="B28" s="55"/>
      <c r="C28" s="29"/>
      <c r="D28" s="55"/>
      <c r="E28" s="29"/>
      <c r="F28" s="49"/>
      <c r="G28" s="49"/>
      <c r="H28" s="49"/>
      <c r="I28" s="49"/>
    </row>
    <row r="29" spans="1:9" ht="12.75">
      <c r="A29" s="55"/>
      <c r="B29" s="55"/>
      <c r="C29" s="65"/>
      <c r="D29" s="55"/>
      <c r="E29" s="65"/>
      <c r="F29" s="49"/>
      <c r="G29" s="49"/>
      <c r="H29" s="49"/>
      <c r="I29" s="49"/>
    </row>
    <row r="30" spans="1:9" ht="12.75">
      <c r="A30" s="60"/>
      <c r="B30" s="55"/>
      <c r="C30" s="65"/>
      <c r="D30" s="55"/>
      <c r="E30" s="65"/>
      <c r="F30" s="49"/>
      <c r="G30" s="49"/>
      <c r="H30" s="49"/>
      <c r="I30" s="49"/>
    </row>
    <row r="31" spans="1:9" ht="12.75">
      <c r="A31" s="55"/>
      <c r="B31" s="55"/>
      <c r="C31" s="65"/>
      <c r="D31" s="55"/>
      <c r="E31" s="65"/>
      <c r="F31" s="49"/>
      <c r="G31" s="49"/>
      <c r="H31" s="49"/>
      <c r="I31" s="49"/>
    </row>
    <row r="32" spans="1:9" ht="12.75">
      <c r="A32" s="55"/>
      <c r="B32" s="55"/>
      <c r="C32" s="65"/>
      <c r="D32" s="55"/>
      <c r="E32" s="65"/>
      <c r="F32" s="49"/>
      <c r="G32" s="49"/>
      <c r="H32" s="49"/>
      <c r="I32" s="49"/>
    </row>
    <row r="33" spans="1:9" ht="12.75">
      <c r="A33" s="55"/>
      <c r="B33" s="55"/>
      <c r="C33" s="65"/>
      <c r="D33" s="55"/>
      <c r="E33" s="65"/>
      <c r="F33" s="67"/>
      <c r="G33" s="49"/>
      <c r="H33" s="49"/>
      <c r="I33" s="49"/>
    </row>
    <row r="34" spans="1:9" ht="12.75">
      <c r="A34" s="55"/>
      <c r="B34" s="55"/>
      <c r="C34" s="65"/>
      <c r="D34" s="55"/>
      <c r="E34" s="65"/>
      <c r="F34" s="49"/>
      <c r="G34" s="49"/>
      <c r="H34" s="49"/>
      <c r="I34" s="49"/>
    </row>
    <row r="35" spans="1:9" ht="12.75">
      <c r="A35" s="55"/>
      <c r="B35" s="55"/>
      <c r="C35" s="65"/>
      <c r="D35" s="55"/>
      <c r="E35" s="65"/>
      <c r="F35" s="49"/>
      <c r="G35" s="49"/>
      <c r="H35" s="49"/>
      <c r="I35" s="49"/>
    </row>
    <row r="36" spans="1:9" ht="12.75">
      <c r="A36" s="55"/>
      <c r="B36" s="55"/>
      <c r="C36" s="29"/>
      <c r="D36" s="55"/>
      <c r="E36" s="29"/>
      <c r="F36" s="49"/>
      <c r="G36" s="49"/>
      <c r="H36" s="49"/>
      <c r="I36" s="49"/>
    </row>
    <row r="37" spans="1:9" ht="12.75">
      <c r="A37" s="55"/>
      <c r="B37" s="55"/>
      <c r="C37" s="65"/>
      <c r="D37" s="55"/>
      <c r="E37" s="29"/>
      <c r="F37" s="49"/>
      <c r="G37" s="49"/>
      <c r="H37" s="49"/>
      <c r="I37" s="49"/>
    </row>
    <row r="38" spans="1:9" ht="12.75">
      <c r="A38" s="55"/>
      <c r="B38" s="55"/>
      <c r="C38" s="29"/>
      <c r="D38" s="55"/>
      <c r="E38" s="29"/>
      <c r="F38" s="49"/>
      <c r="G38" s="49"/>
      <c r="H38" s="49"/>
      <c r="I38" s="49"/>
    </row>
    <row r="39" spans="1:9" ht="12.75">
      <c r="A39" s="55"/>
      <c r="B39" s="55"/>
      <c r="C39" s="65"/>
      <c r="D39" s="55"/>
      <c r="E39" s="65"/>
      <c r="F39" s="49"/>
      <c r="G39" s="49"/>
      <c r="H39" s="49"/>
      <c r="I39" s="49"/>
    </row>
    <row r="40" spans="1:9" ht="12.75">
      <c r="A40" s="55"/>
      <c r="B40" s="55"/>
      <c r="C40" s="65"/>
      <c r="D40" s="55"/>
      <c r="E40" s="65"/>
      <c r="F40" s="68"/>
      <c r="G40" s="49"/>
      <c r="H40" s="49"/>
      <c r="I40" s="49"/>
    </row>
    <row r="41" spans="1:9" ht="12.75">
      <c r="A41" s="60"/>
      <c r="B41" s="55"/>
      <c r="C41" s="65"/>
      <c r="D41" s="55"/>
      <c r="E41" s="65"/>
      <c r="F41" s="49"/>
      <c r="G41" s="49"/>
      <c r="H41" s="49"/>
      <c r="I41" s="49"/>
    </row>
    <row r="42" spans="1:9" ht="12.75">
      <c r="A42" s="60"/>
      <c r="B42" s="55"/>
      <c r="C42" s="29"/>
      <c r="D42" s="55"/>
      <c r="E42" s="29"/>
      <c r="F42" s="49"/>
      <c r="G42" s="49"/>
      <c r="H42" s="49"/>
      <c r="I42" s="49"/>
    </row>
    <row r="43" spans="1:9" ht="12.75">
      <c r="A43" s="60"/>
      <c r="B43" s="55"/>
      <c r="C43" s="29"/>
      <c r="D43" s="55"/>
      <c r="E43" s="29"/>
      <c r="F43" s="49"/>
      <c r="G43" s="49"/>
      <c r="H43" s="49"/>
      <c r="I43" s="49"/>
    </row>
    <row r="44" spans="1:9" ht="12.75">
      <c r="A44" s="60"/>
      <c r="B44" s="55"/>
      <c r="C44" s="29"/>
      <c r="D44" s="55"/>
      <c r="E44" s="29"/>
      <c r="F44" s="49"/>
      <c r="G44" s="49"/>
      <c r="H44" s="49"/>
      <c r="I44" s="49"/>
    </row>
    <row r="45" spans="1:9" ht="12.75">
      <c r="A45" s="60"/>
      <c r="B45" s="55"/>
      <c r="C45" s="29"/>
      <c r="D45" s="55"/>
      <c r="E45" s="29"/>
      <c r="F45" s="49"/>
      <c r="G45" s="49"/>
      <c r="H45" s="49"/>
      <c r="I45" s="49"/>
    </row>
    <row r="46" spans="1:9" ht="12.75">
      <c r="A46" s="60"/>
      <c r="B46" s="55"/>
      <c r="C46" s="65"/>
      <c r="D46" s="55"/>
      <c r="E46" s="65"/>
      <c r="F46" s="49"/>
      <c r="G46" s="49"/>
      <c r="H46" s="49"/>
      <c r="I46" s="49"/>
    </row>
    <row r="47" spans="1:9" ht="12.75">
      <c r="A47" s="60"/>
      <c r="B47" s="55"/>
      <c r="C47" s="65"/>
      <c r="D47" s="55"/>
      <c r="E47" s="65"/>
      <c r="F47" s="49"/>
      <c r="G47" s="49"/>
      <c r="H47" s="49"/>
      <c r="I47" s="49"/>
    </row>
    <row r="48" spans="1:9" ht="12.75">
      <c r="A48" s="55"/>
      <c r="B48" s="55"/>
      <c r="C48" s="65"/>
      <c r="D48" s="55"/>
      <c r="E48" s="65"/>
      <c r="F48" s="49"/>
      <c r="G48" s="49"/>
      <c r="H48" s="49"/>
      <c r="I48" s="49"/>
    </row>
    <row r="49" spans="1:9" ht="12.75">
      <c r="A49" s="55"/>
      <c r="B49" s="55"/>
      <c r="C49" s="65"/>
      <c r="D49" s="55"/>
      <c r="E49" s="65"/>
      <c r="F49" s="49"/>
      <c r="G49" s="49"/>
      <c r="H49" s="49"/>
      <c r="I49" s="49"/>
    </row>
    <row r="50" spans="1:9" ht="12.75">
      <c r="A50" s="55"/>
      <c r="B50" s="55"/>
      <c r="C50" s="29"/>
      <c r="D50" s="55"/>
      <c r="E50" s="29"/>
      <c r="F50" s="49"/>
      <c r="G50" s="49"/>
      <c r="H50" s="49"/>
      <c r="I50" s="49"/>
    </row>
    <row r="51" spans="1:9" ht="12.75">
      <c r="A51" s="55"/>
      <c r="B51" s="55"/>
      <c r="C51" s="65"/>
      <c r="D51" s="55"/>
      <c r="E51" s="65"/>
      <c r="F51" s="49"/>
      <c r="G51" s="49"/>
      <c r="H51" s="49"/>
      <c r="I51" s="49"/>
    </row>
    <row r="52" spans="1:9" ht="12.75">
      <c r="A52" s="60"/>
      <c r="B52" s="55"/>
      <c r="C52" s="65"/>
      <c r="D52" s="55"/>
      <c r="E52" s="65"/>
      <c r="F52" s="49"/>
      <c r="G52" s="49"/>
      <c r="H52" s="49"/>
      <c r="I52" s="49"/>
    </row>
    <row r="53" spans="1:9" ht="12.75">
      <c r="A53" s="60"/>
      <c r="B53" s="55"/>
      <c r="C53" s="65"/>
      <c r="D53" s="55"/>
      <c r="E53" s="65"/>
      <c r="F53" s="49"/>
      <c r="G53" s="49"/>
      <c r="H53" s="49"/>
      <c r="I53" s="49"/>
    </row>
    <row r="54" spans="1:9" ht="12.75">
      <c r="A54" s="60"/>
      <c r="B54" s="55"/>
      <c r="C54" s="65"/>
      <c r="D54" s="55"/>
      <c r="E54" s="65"/>
      <c r="F54" s="49"/>
      <c r="G54" s="49"/>
      <c r="H54" s="49"/>
      <c r="I54" s="49"/>
    </row>
    <row r="55" spans="1:9" ht="12.75">
      <c r="A55" s="55"/>
      <c r="B55" s="55"/>
      <c r="C55" s="29"/>
      <c r="D55" s="55"/>
      <c r="E55" s="29"/>
      <c r="F55" s="49"/>
      <c r="G55" s="49"/>
      <c r="H55" s="49"/>
      <c r="I55" s="49"/>
    </row>
    <row r="56" spans="1:9" ht="12.75">
      <c r="A56" s="55"/>
      <c r="B56" s="55"/>
      <c r="C56" s="65"/>
      <c r="D56" s="55"/>
      <c r="E56" s="65"/>
      <c r="F56" s="49"/>
      <c r="G56" s="49"/>
      <c r="H56" s="49"/>
      <c r="I56" s="49"/>
    </row>
    <row r="57" spans="1:9" ht="12.75">
      <c r="A57" s="55"/>
      <c r="B57" s="55"/>
      <c r="C57" s="29"/>
      <c r="D57" s="55"/>
      <c r="E57" s="29"/>
      <c r="F57" s="49"/>
      <c r="G57" s="49"/>
      <c r="H57" s="49"/>
      <c r="I57" s="49"/>
    </row>
    <row r="58" spans="1:9" ht="12.75">
      <c r="A58" s="55"/>
      <c r="B58" s="55"/>
      <c r="C58" s="65"/>
      <c r="D58" s="55"/>
      <c r="E58" s="65"/>
      <c r="F58" s="49"/>
      <c r="G58" s="49"/>
      <c r="H58" s="49"/>
      <c r="I58" s="49"/>
    </row>
    <row r="59" spans="1:5" ht="12.75">
      <c r="A59" s="60"/>
      <c r="B59" s="55"/>
      <c r="C59" s="69"/>
      <c r="D59" s="70"/>
      <c r="E59" s="69"/>
    </row>
  </sheetData>
  <mergeCells count="5">
    <mergeCell ref="A1:H1"/>
    <mergeCell ref="A5:H5"/>
    <mergeCell ref="A6:H6"/>
    <mergeCell ref="A2:H2"/>
    <mergeCell ref="A3:H3"/>
  </mergeCells>
  <printOptions/>
  <pageMargins left="0.7480314960629921" right="0.7480314960629921" top="0.5905511811023623" bottom="0.5905511811023623"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E9" sqref="E9"/>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REDIFFUSION BERHAD</dc:title>
  <dc:subject>PROFIT AND DIVIDEND ANNOUNCEMENT</dc:subject>
  <dc:creator>YSC/ty</dc:creator>
  <cp:keywords/>
  <dc:description/>
  <cp:lastModifiedBy>PFA CORPORATE SERVICES S/B</cp:lastModifiedBy>
  <cp:lastPrinted>2001-01-11T02:49:58Z</cp:lastPrinted>
  <dcterms:created xsi:type="dcterms:W3CDTF">1998-06-18T03:41:48Z</dcterms:created>
  <dcterms:modified xsi:type="dcterms:W3CDTF">2001-01-19T07:33:14Z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